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9420" windowHeight="4515"/>
  </bookViews>
  <sheets>
    <sheet name="Sheet1" sheetId="1" r:id="rId1"/>
    <sheet name="Sheet4" sheetId="4" r:id="rId2"/>
    <sheet name="Sheet2" sheetId="2" r:id="rId3"/>
    <sheet name="Sheet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Sheet1!$A$72:$D$178</definedName>
  </definedNames>
  <calcPr calcId="125725"/>
</workbook>
</file>

<file path=xl/calcChain.xml><?xml version="1.0" encoding="utf-8"?>
<calcChain xmlns="http://schemas.openxmlformats.org/spreadsheetml/2006/main">
  <c r="A67" i="1"/>
  <c r="A66"/>
  <c r="A65"/>
  <c r="A64"/>
  <c r="A63"/>
  <c r="A62"/>
  <c r="A61"/>
  <c r="A60"/>
  <c r="A59"/>
  <c r="A58"/>
  <c r="A57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B26"/>
  <c r="C26"/>
  <c r="D26"/>
  <c r="E26"/>
  <c r="A25"/>
  <c r="B25"/>
  <c r="C25"/>
  <c r="D25"/>
  <c r="E25"/>
  <c r="A24"/>
  <c r="B24"/>
  <c r="C24"/>
  <c r="D24"/>
  <c r="E24"/>
  <c r="A23"/>
  <c r="B23"/>
  <c r="C23"/>
  <c r="D23"/>
  <c r="E23"/>
  <c r="A22"/>
  <c r="B22"/>
  <c r="C22"/>
  <c r="D22"/>
  <c r="E22"/>
  <c r="A21"/>
  <c r="B21"/>
  <c r="C21"/>
  <c r="D21"/>
  <c r="E21"/>
  <c r="A20"/>
  <c r="B20"/>
  <c r="C20"/>
  <c r="D20"/>
  <c r="E20"/>
  <c r="A19"/>
  <c r="B19"/>
  <c r="C19"/>
  <c r="D19"/>
  <c r="E19"/>
  <c r="A18"/>
  <c r="B18"/>
  <c r="C18"/>
  <c r="D18"/>
  <c r="E18"/>
  <c r="A17"/>
  <c r="B17"/>
  <c r="C17"/>
  <c r="D17"/>
  <c r="E17"/>
  <c r="A16"/>
  <c r="B16"/>
  <c r="C16"/>
  <c r="D16"/>
  <c r="E16"/>
  <c r="A15"/>
  <c r="A14"/>
  <c r="B14"/>
  <c r="C14"/>
  <c r="D14"/>
  <c r="E14"/>
  <c r="A13"/>
  <c r="B13"/>
  <c r="C13"/>
  <c r="D13"/>
  <c r="E13"/>
  <c r="A12"/>
  <c r="B12"/>
  <c r="C12"/>
  <c r="D12"/>
  <c r="E12"/>
  <c r="A11"/>
  <c r="B11"/>
  <c r="C11"/>
  <c r="D11"/>
  <c r="E11"/>
  <c r="A10"/>
  <c r="B10"/>
  <c r="C10"/>
  <c r="D10"/>
  <c r="E10"/>
  <c r="A9"/>
  <c r="B9"/>
  <c r="C9"/>
  <c r="D9"/>
  <c r="E9"/>
  <c r="A8"/>
  <c r="B8"/>
  <c r="C8"/>
  <c r="D8"/>
  <c r="E8"/>
  <c r="A7"/>
  <c r="B7"/>
  <c r="C7"/>
  <c r="D7"/>
  <c r="E7"/>
  <c r="A6"/>
  <c r="B6"/>
  <c r="C6"/>
  <c r="D6"/>
  <c r="E6"/>
  <c r="A5"/>
  <c r="B5"/>
  <c r="C5"/>
  <c r="D5"/>
  <c r="E5"/>
  <c r="B1"/>
  <c r="L3"/>
  <c r="A4"/>
  <c r="B4"/>
  <c r="C4"/>
  <c r="D4"/>
  <c r="E4"/>
  <c r="G4"/>
  <c r="H4"/>
  <c r="I4"/>
  <c r="L4"/>
  <c r="G5"/>
  <c r="L5"/>
  <c r="L6"/>
  <c r="L7"/>
  <c r="L8"/>
  <c r="L9"/>
  <c r="B15"/>
  <c r="C15"/>
  <c r="D15"/>
  <c r="E15"/>
  <c r="F69"/>
  <c r="F70"/>
  <c r="E72"/>
  <c r="A74"/>
  <c r="B74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D74"/>
  <c r="A75"/>
  <c r="B75"/>
  <c r="D75"/>
  <c r="A76"/>
  <c r="B76"/>
  <c r="A77"/>
  <c r="B77"/>
  <c r="D77"/>
  <c r="A78"/>
  <c r="B78"/>
  <c r="D78"/>
  <c r="A79"/>
  <c r="B79"/>
  <c r="D79"/>
  <c r="A80"/>
  <c r="B80"/>
  <c r="A81"/>
  <c r="B81"/>
  <c r="D81"/>
  <c r="A82"/>
  <c r="B82"/>
  <c r="D82"/>
  <c r="A83"/>
  <c r="B83"/>
  <c r="D83"/>
  <c r="A84"/>
  <c r="B84"/>
  <c r="A85"/>
  <c r="B85"/>
  <c r="D85"/>
  <c r="A86"/>
  <c r="B86"/>
  <c r="D86"/>
  <c r="A87"/>
  <c r="B87"/>
  <c r="D87"/>
  <c r="A88"/>
  <c r="B88"/>
  <c r="A89"/>
  <c r="B89"/>
  <c r="D89"/>
  <c r="A90"/>
  <c r="B90"/>
  <c r="D90"/>
  <c r="A91"/>
  <c r="B91"/>
  <c r="D91"/>
  <c r="A92"/>
  <c r="B92"/>
  <c r="A93"/>
  <c r="B93"/>
  <c r="D93"/>
  <c r="A94"/>
  <c r="B94"/>
  <c r="D94"/>
  <c r="A95"/>
  <c r="B95"/>
  <c r="D95"/>
  <c r="A96"/>
  <c r="B96"/>
  <c r="A97"/>
  <c r="B97"/>
  <c r="D97"/>
  <c r="A98"/>
  <c r="B98"/>
  <c r="D98"/>
  <c r="A99"/>
  <c r="B99"/>
  <c r="D99"/>
  <c r="A100"/>
  <c r="B100"/>
  <c r="A101"/>
  <c r="B101"/>
  <c r="D101"/>
  <c r="A102"/>
  <c r="B102"/>
  <c r="D102"/>
  <c r="A103"/>
  <c r="B103"/>
  <c r="D103"/>
  <c r="A104"/>
  <c r="B104"/>
  <c r="A105"/>
  <c r="B105"/>
  <c r="D105"/>
  <c r="A106"/>
  <c r="B106"/>
  <c r="D106"/>
  <c r="A107"/>
  <c r="B107"/>
  <c r="D107"/>
  <c r="A108"/>
  <c r="B108"/>
  <c r="A109"/>
  <c r="B109"/>
  <c r="D109"/>
  <c r="A110"/>
  <c r="B110"/>
  <c r="D110"/>
  <c r="A111"/>
  <c r="B111"/>
  <c r="D111"/>
  <c r="A112"/>
  <c r="B112"/>
  <c r="A113"/>
  <c r="B113"/>
  <c r="D113"/>
  <c r="A114"/>
  <c r="B114"/>
  <c r="D114"/>
  <c r="A115"/>
  <c r="B115"/>
  <c r="D115"/>
  <c r="A116"/>
  <c r="B116"/>
  <c r="A117"/>
  <c r="B117"/>
  <c r="D117"/>
  <c r="A118"/>
  <c r="B118"/>
  <c r="D118"/>
  <c r="A119"/>
  <c r="B119"/>
  <c r="D119"/>
  <c r="A120"/>
  <c r="B120"/>
  <c r="A121"/>
  <c r="B121"/>
  <c r="D121"/>
  <c r="A122"/>
  <c r="B122"/>
  <c r="D122"/>
  <c r="A123"/>
  <c r="B123"/>
  <c r="D123"/>
  <c r="A124"/>
  <c r="B124"/>
  <c r="A125"/>
  <c r="B125"/>
  <c r="D125"/>
  <c r="A126"/>
  <c r="B126"/>
  <c r="D126"/>
  <c r="A127"/>
  <c r="B127"/>
  <c r="D127"/>
  <c r="A128"/>
  <c r="B128"/>
  <c r="A129"/>
  <c r="B129"/>
  <c r="D129"/>
  <c r="A130"/>
  <c r="B130"/>
  <c r="D130"/>
  <c r="A131"/>
  <c r="B131"/>
  <c r="D131"/>
  <c r="A132"/>
  <c r="B132"/>
  <c r="A133"/>
  <c r="B133"/>
  <c r="D133"/>
  <c r="A134"/>
  <c r="B134"/>
  <c r="D134"/>
  <c r="A135"/>
  <c r="B135"/>
  <c r="D135"/>
  <c r="A136"/>
  <c r="B136"/>
  <c r="A137"/>
  <c r="B137"/>
  <c r="D137"/>
  <c r="A138"/>
  <c r="B138"/>
  <c r="D138"/>
  <c r="A139"/>
  <c r="B139"/>
  <c r="D139"/>
  <c r="A140"/>
  <c r="B140"/>
  <c r="A141"/>
  <c r="B141"/>
  <c r="D141"/>
  <c r="A142"/>
  <c r="B142"/>
  <c r="D142"/>
  <c r="A143"/>
  <c r="B143"/>
  <c r="D143"/>
  <c r="A144"/>
  <c r="B144"/>
  <c r="A145"/>
  <c r="B145"/>
  <c r="D145"/>
  <c r="A146"/>
  <c r="B146"/>
  <c r="D146"/>
  <c r="A147"/>
  <c r="B147"/>
  <c r="D147"/>
  <c r="A148"/>
  <c r="B148"/>
  <c r="A149"/>
  <c r="B149"/>
  <c r="D149"/>
  <c r="A150"/>
  <c r="B150"/>
  <c r="D150"/>
  <c r="A151"/>
  <c r="B151"/>
  <c r="D151"/>
  <c r="A152"/>
  <c r="B152"/>
  <c r="A153"/>
  <c r="B153"/>
  <c r="D153"/>
  <c r="A154"/>
  <c r="B154"/>
  <c r="D154"/>
  <c r="A155"/>
  <c r="B155"/>
  <c r="D155"/>
  <c r="A156"/>
  <c r="B156"/>
  <c r="A157"/>
  <c r="B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A168"/>
  <c r="B168"/>
  <c r="A169"/>
  <c r="B169"/>
  <c r="A170"/>
  <c r="B170"/>
  <c r="A171"/>
  <c r="B171"/>
  <c r="A172"/>
  <c r="B172"/>
  <c r="A173"/>
  <c r="B173"/>
  <c r="A174"/>
  <c r="B174"/>
  <c r="A175"/>
  <c r="B175"/>
  <c r="A176"/>
  <c r="B176"/>
  <c r="A177"/>
  <c r="B177"/>
  <c r="J4"/>
  <c r="I5"/>
  <c r="H5"/>
  <c r="G6"/>
  <c r="C167"/>
  <c r="D156"/>
  <c r="D152"/>
  <c r="D148"/>
  <c r="D144"/>
  <c r="D140"/>
  <c r="D136"/>
  <c r="D132"/>
  <c r="D128"/>
  <c r="D124"/>
  <c r="D120"/>
  <c r="D116"/>
  <c r="D112"/>
  <c r="D108"/>
  <c r="D104"/>
  <c r="D100"/>
  <c r="D96"/>
  <c r="D92"/>
  <c r="D88"/>
  <c r="D84"/>
  <c r="D80"/>
  <c r="D76"/>
  <c r="J5"/>
  <c r="I6"/>
  <c r="G7"/>
  <c r="H6"/>
  <c r="D167"/>
  <c r="C168"/>
  <c r="D168"/>
  <c r="C169"/>
  <c r="I7"/>
  <c r="J6"/>
  <c r="H7"/>
  <c r="G8"/>
  <c r="H8"/>
  <c r="G9"/>
  <c r="D169"/>
  <c r="C170"/>
  <c r="J7"/>
  <c r="I8"/>
  <c r="D170"/>
  <c r="C171"/>
  <c r="I9"/>
  <c r="J8"/>
  <c r="H9"/>
  <c r="G10"/>
  <c r="G11"/>
  <c r="H10"/>
  <c r="D171"/>
  <c r="C172"/>
  <c r="J9"/>
  <c r="I10"/>
  <c r="D172"/>
  <c r="C173"/>
  <c r="G12"/>
  <c r="H11"/>
  <c r="I11"/>
  <c r="J10"/>
  <c r="D173"/>
  <c r="C174"/>
  <c r="G13"/>
  <c r="H12"/>
  <c r="I12"/>
  <c r="J11"/>
  <c r="D174"/>
  <c r="C175"/>
  <c r="I13"/>
  <c r="J12"/>
  <c r="G14"/>
  <c r="H13"/>
  <c r="D175"/>
  <c r="C176"/>
  <c r="I14"/>
  <c r="J13"/>
  <c r="G15"/>
  <c r="H14"/>
  <c r="D176"/>
  <c r="C177"/>
  <c r="D177"/>
  <c r="G16"/>
  <c r="H15"/>
  <c r="I15"/>
  <c r="J14"/>
  <c r="G17"/>
  <c r="H16"/>
  <c r="I16"/>
  <c r="J15"/>
  <c r="I17"/>
  <c r="J16"/>
  <c r="G18"/>
  <c r="H17"/>
  <c r="G19"/>
  <c r="H18"/>
  <c r="I18"/>
  <c r="J17"/>
  <c r="I19"/>
  <c r="J18"/>
  <c r="G20"/>
  <c r="H19"/>
  <c r="G21"/>
  <c r="H20"/>
  <c r="I20"/>
  <c r="J19"/>
  <c r="I21"/>
  <c r="J20"/>
  <c r="G22"/>
  <c r="H21"/>
  <c r="I22"/>
  <c r="J21"/>
  <c r="G23"/>
  <c r="H22"/>
  <c r="G24"/>
  <c r="H23"/>
  <c r="I23"/>
  <c r="J22"/>
  <c r="I24"/>
  <c r="J23"/>
  <c r="G25"/>
  <c r="H24"/>
  <c r="I25"/>
  <c r="J24"/>
  <c r="G26"/>
  <c r="H25"/>
  <c r="G27"/>
  <c r="H26"/>
  <c r="I26"/>
  <c r="J25"/>
  <c r="H27"/>
  <c r="G28"/>
  <c r="J26"/>
  <c r="I27"/>
  <c r="J27"/>
  <c r="I28"/>
  <c r="H28"/>
  <c r="G29"/>
  <c r="J28"/>
  <c r="I29"/>
  <c r="H29"/>
  <c r="G30"/>
  <c r="H30"/>
  <c r="G31"/>
  <c r="J29"/>
  <c r="I30"/>
  <c r="J30"/>
  <c r="I31"/>
  <c r="H31"/>
  <c r="G32"/>
  <c r="J31"/>
  <c r="I32"/>
  <c r="H32"/>
  <c r="G33"/>
  <c r="H33"/>
  <c r="G34"/>
  <c r="J32"/>
  <c r="I33"/>
  <c r="J33"/>
  <c r="I34"/>
  <c r="H34"/>
  <c r="G35"/>
  <c r="J34"/>
  <c r="I35"/>
  <c r="H35"/>
  <c r="G36"/>
  <c r="J35"/>
  <c r="I36"/>
  <c r="G37"/>
  <c r="H36"/>
  <c r="J36"/>
  <c r="I37"/>
  <c r="H37"/>
  <c r="G38"/>
  <c r="J37"/>
  <c r="I38"/>
  <c r="H38"/>
  <c r="G39"/>
  <c r="H39"/>
  <c r="G40"/>
  <c r="J38"/>
  <c r="I39"/>
  <c r="J39"/>
  <c r="I40"/>
  <c r="H40"/>
  <c r="G41"/>
  <c r="H41"/>
  <c r="G42"/>
  <c r="J40"/>
  <c r="I41"/>
  <c r="J41"/>
  <c r="I42"/>
  <c r="H42"/>
  <c r="G43"/>
  <c r="H43"/>
  <c r="G44"/>
  <c r="J42"/>
  <c r="I43"/>
  <c r="J43"/>
  <c r="I44"/>
  <c r="G45"/>
  <c r="H44"/>
  <c r="J44"/>
  <c r="I45"/>
  <c r="H45"/>
  <c r="G46"/>
  <c r="H46"/>
  <c r="G47"/>
  <c r="J45"/>
  <c r="I46"/>
  <c r="J46"/>
  <c r="I47"/>
  <c r="H47"/>
  <c r="G48"/>
  <c r="H48"/>
  <c r="G49"/>
  <c r="J47"/>
  <c r="I48"/>
  <c r="J48"/>
  <c r="I49"/>
  <c r="H49"/>
  <c r="G50"/>
  <c r="H50"/>
  <c r="G51"/>
  <c r="J49"/>
  <c r="I50"/>
  <c r="J50"/>
  <c r="I51"/>
  <c r="H51"/>
  <c r="G52"/>
  <c r="G53"/>
  <c r="H52"/>
  <c r="J51"/>
  <c r="I52"/>
  <c r="I53"/>
  <c r="J52"/>
  <c r="G54"/>
  <c r="H53"/>
  <c r="I54"/>
  <c r="J53"/>
  <c r="G55"/>
  <c r="H54"/>
  <c r="I55"/>
  <c r="J54"/>
  <c r="G56"/>
  <c r="H55"/>
  <c r="I56"/>
  <c r="J55"/>
  <c r="H56"/>
  <c r="G57"/>
  <c r="H57"/>
  <c r="G58"/>
  <c r="J56"/>
  <c r="I57"/>
  <c r="J57"/>
  <c r="I58"/>
  <c r="H58"/>
  <c r="G59"/>
  <c r="H59"/>
  <c r="G60"/>
  <c r="J58"/>
  <c r="I59"/>
  <c r="J59"/>
  <c r="I60"/>
  <c r="H60"/>
  <c r="G61"/>
  <c r="J60"/>
  <c r="I61"/>
  <c r="H61"/>
  <c r="G62"/>
  <c r="H62"/>
  <c r="G63"/>
  <c r="J61"/>
  <c r="I62"/>
  <c r="H63"/>
  <c r="G64"/>
  <c r="J62"/>
  <c r="I63"/>
  <c r="J63"/>
  <c r="I64"/>
  <c r="H64"/>
  <c r="G65"/>
  <c r="J64"/>
  <c r="I65"/>
  <c r="H65"/>
  <c r="G66"/>
  <c r="H66"/>
  <c r="G67"/>
  <c r="J65"/>
  <c r="I66"/>
  <c r="H67"/>
  <c r="G68"/>
  <c r="J66"/>
  <c r="I67"/>
  <c r="J67"/>
  <c r="I68"/>
  <c r="H68"/>
  <c r="G69"/>
  <c r="J68"/>
  <c r="I69"/>
  <c r="H69"/>
  <c r="G70"/>
  <c r="H70"/>
  <c r="G71"/>
  <c r="J69"/>
  <c r="I70"/>
  <c r="H71"/>
  <c r="G72"/>
  <c r="J70"/>
  <c r="I71"/>
  <c r="J71"/>
  <c r="I72"/>
  <c r="G73"/>
  <c r="H72"/>
  <c r="I73"/>
  <c r="J72"/>
  <c r="G74"/>
  <c r="H73"/>
  <c r="I74"/>
  <c r="J73"/>
  <c r="G75"/>
  <c r="H74"/>
  <c r="I75"/>
  <c r="J74"/>
  <c r="G76"/>
  <c r="H75"/>
  <c r="I76"/>
  <c r="J75"/>
  <c r="G77"/>
  <c r="H76"/>
  <c r="I77"/>
  <c r="J76"/>
  <c r="G78"/>
  <c r="H77"/>
  <c r="I78"/>
  <c r="J77"/>
  <c r="G79"/>
  <c r="H78"/>
  <c r="I79"/>
  <c r="J78"/>
  <c r="G80"/>
  <c r="H79"/>
  <c r="I80"/>
  <c r="J79"/>
  <c r="G81"/>
  <c r="H80"/>
  <c r="I81"/>
  <c r="J80"/>
  <c r="G82"/>
  <c r="H81"/>
  <c r="I82"/>
  <c r="J81"/>
  <c r="G83"/>
  <c r="H82"/>
  <c r="I83"/>
  <c r="J82"/>
  <c r="G84"/>
  <c r="H83"/>
  <c r="I84"/>
  <c r="J83"/>
  <c r="G85"/>
  <c r="H84"/>
  <c r="I85"/>
  <c r="J84"/>
  <c r="G86"/>
  <c r="H85"/>
  <c r="I86"/>
  <c r="J85"/>
  <c r="G87"/>
  <c r="H86"/>
  <c r="I87"/>
  <c r="J86"/>
  <c r="G88"/>
  <c r="H87"/>
  <c r="I88"/>
  <c r="J87"/>
  <c r="G89"/>
  <c r="H88"/>
  <c r="I89"/>
  <c r="J88"/>
  <c r="G90"/>
  <c r="H89"/>
  <c r="I90"/>
  <c r="J89"/>
  <c r="G91"/>
  <c r="H90"/>
  <c r="I91"/>
  <c r="J90"/>
  <c r="G92"/>
  <c r="H91"/>
  <c r="I92"/>
  <c r="J91"/>
  <c r="G93"/>
  <c r="H92"/>
  <c r="I93"/>
  <c r="J92"/>
  <c r="G94"/>
  <c r="H93"/>
  <c r="I94"/>
  <c r="J93"/>
  <c r="G95"/>
  <c r="H94"/>
  <c r="I95"/>
  <c r="J94"/>
  <c r="G96"/>
  <c r="H95"/>
  <c r="I96"/>
  <c r="J95"/>
  <c r="G97"/>
  <c r="H96"/>
  <c r="I97"/>
  <c r="J96"/>
  <c r="G98"/>
  <c r="H97"/>
  <c r="I98"/>
  <c r="J97"/>
  <c r="G99"/>
  <c r="H98"/>
  <c r="I99"/>
  <c r="J98"/>
  <c r="G100"/>
  <c r="H99"/>
  <c r="I100"/>
  <c r="J99"/>
  <c r="G101"/>
  <c r="H100"/>
  <c r="I101"/>
  <c r="J100"/>
  <c r="G102"/>
  <c r="H101"/>
  <c r="I102"/>
  <c r="J101"/>
  <c r="G103"/>
  <c r="H102"/>
  <c r="I103"/>
  <c r="J102"/>
  <c r="G104"/>
  <c r="H103"/>
  <c r="I104"/>
  <c r="J103"/>
  <c r="G105"/>
  <c r="H104"/>
  <c r="I105"/>
  <c r="J104"/>
  <c r="G106"/>
  <c r="H105"/>
  <c r="I106"/>
  <c r="J105"/>
  <c r="G107"/>
  <c r="H107"/>
  <c r="H106"/>
  <c r="I107"/>
  <c r="J107"/>
  <c r="J106"/>
  <c r="B27"/>
  <c r="C27"/>
  <c r="D27"/>
  <c r="E27"/>
  <c r="B28"/>
  <c r="C28"/>
  <c r="D28"/>
  <c r="E28"/>
  <c r="B29"/>
  <c r="C29"/>
  <c r="D29"/>
  <c r="E29"/>
  <c r="B30"/>
  <c r="C30"/>
  <c r="D30"/>
  <c r="E30"/>
  <c r="B31"/>
  <c r="C31"/>
  <c r="D31"/>
  <c r="E31"/>
  <c r="B32"/>
  <c r="C32"/>
  <c r="D32"/>
  <c r="E32"/>
  <c r="B33"/>
  <c r="C33"/>
  <c r="D33"/>
  <c r="E33"/>
  <c r="B34"/>
  <c r="C34"/>
  <c r="D34"/>
  <c r="E34"/>
  <c r="B35"/>
  <c r="C35"/>
  <c r="D35"/>
  <c r="E35"/>
  <c r="B36"/>
  <c r="C36"/>
  <c r="D36"/>
  <c r="E36"/>
  <c r="B37"/>
  <c r="C37"/>
  <c r="D37"/>
  <c r="E37"/>
  <c r="B38"/>
  <c r="C38"/>
  <c r="D38"/>
  <c r="E38"/>
  <c r="B39"/>
  <c r="C39"/>
  <c r="D39"/>
  <c r="E39"/>
  <c r="B40"/>
  <c r="C40"/>
  <c r="D40"/>
  <c r="E40"/>
  <c r="B41"/>
  <c r="C41"/>
  <c r="D41"/>
  <c r="E41"/>
  <c r="B42"/>
  <c r="C42"/>
  <c r="D42"/>
  <c r="E42"/>
  <c r="B43"/>
  <c r="C43"/>
  <c r="D43"/>
  <c r="E43"/>
  <c r="B44"/>
  <c r="C44"/>
  <c r="D44"/>
  <c r="E44"/>
  <c r="B45"/>
  <c r="C45"/>
  <c r="D45"/>
  <c r="E45"/>
  <c r="B46"/>
  <c r="C46"/>
  <c r="D46"/>
  <c r="E46"/>
  <c r="B47"/>
  <c r="C47"/>
  <c r="D47"/>
  <c r="E47"/>
  <c r="B48"/>
  <c r="C48"/>
  <c r="D48"/>
  <c r="E48"/>
  <c r="B49"/>
  <c r="C49"/>
  <c r="D49"/>
  <c r="E49"/>
  <c r="B50"/>
  <c r="C50"/>
  <c r="D50"/>
  <c r="E50"/>
  <c r="B51"/>
  <c r="C51"/>
  <c r="D51"/>
  <c r="E51"/>
  <c r="B52"/>
  <c r="C52"/>
  <c r="D52"/>
  <c r="E52"/>
  <c r="B57"/>
  <c r="C57"/>
  <c r="D57"/>
  <c r="E57"/>
  <c r="B58"/>
  <c r="C58"/>
  <c r="D58"/>
  <c r="E58"/>
  <c r="B59"/>
  <c r="C59"/>
  <c r="D59"/>
  <c r="E59"/>
  <c r="B60"/>
  <c r="C60"/>
  <c r="D60"/>
  <c r="E60"/>
  <c r="B61"/>
  <c r="C61"/>
  <c r="D61"/>
  <c r="E61"/>
  <c r="B62"/>
  <c r="C62"/>
  <c r="D62"/>
  <c r="E62"/>
  <c r="B63"/>
  <c r="C63"/>
  <c r="D63"/>
  <c r="E63"/>
  <c r="B64"/>
  <c r="C64"/>
  <c r="D64"/>
  <c r="E64"/>
  <c r="B65"/>
  <c r="C65"/>
  <c r="D65"/>
  <c r="E65"/>
  <c r="B67"/>
  <c r="C67"/>
  <c r="D67"/>
  <c r="E67"/>
  <c r="B66"/>
  <c r="C66"/>
  <c r="D66"/>
  <c r="E66"/>
</calcChain>
</file>

<file path=xl/sharedStrings.xml><?xml version="1.0" encoding="utf-8"?>
<sst xmlns="http://schemas.openxmlformats.org/spreadsheetml/2006/main" count="48" uniqueCount="27">
  <si>
    <t>Chip Capacity</t>
  </si>
  <si>
    <t>Meters</t>
  </si>
  <si>
    <t>Sq M</t>
  </si>
  <si>
    <t>KM</t>
  </si>
  <si>
    <t>Oracle Diameter</t>
  </si>
  <si>
    <t>Minus Power</t>
  </si>
  <si>
    <t>Plus Power</t>
  </si>
  <si>
    <t>Unit projected</t>
  </si>
  <si>
    <t>Brain Area 200sqcm</t>
  </si>
  <si>
    <t>Spherical dia</t>
  </si>
  <si>
    <t>Metres</t>
  </si>
  <si>
    <t>Kilometers</t>
  </si>
  <si>
    <t>numberdata.xls</t>
  </si>
  <si>
    <t>Links to other files</t>
  </si>
  <si>
    <t>hypothesis.doc</t>
  </si>
  <si>
    <t>numberdataexplanation.doc</t>
  </si>
  <si>
    <t>numberdataintroduction.doc</t>
  </si>
  <si>
    <t>PENTA.doc</t>
  </si>
  <si>
    <t>Days.xls</t>
  </si>
  <si>
    <t>draggedcolsumseries.xls</t>
  </si>
  <si>
    <t>hypotheisisoraclevariabledata.xls</t>
  </si>
  <si>
    <t>Numberdata37200cases.xls</t>
  </si>
  <si>
    <t>numberdataformula.xls</t>
  </si>
  <si>
    <t>numberdatainterpretation0to999.xls</t>
  </si>
  <si>
    <t>Numberdata</t>
  </si>
  <si>
    <t xml:space="preserve"> License</t>
  </si>
  <si>
    <t>Oracle Dia Meters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</si>
</sst>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9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3" borderId="3" xfId="0" applyFill="1" applyBorder="1" applyAlignment="1">
      <alignment horizontal="center"/>
    </xf>
    <xf numFmtId="0" fontId="6" fillId="0" borderId="0" xfId="1" applyAlignment="1" applyProtection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6" fillId="3" borderId="4" xfId="1" applyFill="1" applyBorder="1" applyAlignment="1" applyProtection="1">
      <alignment horizontal="left"/>
    </xf>
    <xf numFmtId="0" fontId="6" fillId="3" borderId="5" xfId="1" applyFill="1" applyBorder="1" applyAlignment="1" applyProtection="1">
      <alignment horizontal="left"/>
    </xf>
    <xf numFmtId="0" fontId="6" fillId="3" borderId="6" xfId="1" applyFill="1" applyBorder="1" applyAlignment="1" applyProtection="1">
      <alignment horizontal="left"/>
    </xf>
    <xf numFmtId="0" fontId="6" fillId="3" borderId="0" xfId="1" applyFont="1" applyFill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-GeneralRecords/Spiritual%20Numbers%20Entertainment%20Supermacros/Numberdata37200cas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-GeneralRecords/Spiritual%20Numbers%20Entertainment%20Supermacros/draggedcolsumseri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-GeneralRecords/Spiritual%20Numbers%20Entertainment%20Supermacros/numberdataformul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-GeneralRecords/Spiritual%20Numbers%20Entertainment%20Supermacros/Day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-GeneralRecords/Spiritual%20Numbers%20Entertainment%20Supermacros/hypotheisisoraclevariableda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1-GeneralRecords/Spiritual%20Numbers%20Entertainment%20Supermacros/numberdatainterpretation0to9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-GeneralRecords/Spiritual%20Numbers%20Entertainment%20Supermacros/numberda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 xml:space="preserve"> License</v>
          </cell>
        </row>
      </sheetData>
      <sheetData sheetId="1">
        <row r="1">
          <cell r="A1" t="str">
            <v>Year #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SPIRITUAL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A4" t="str">
            <v>Days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 t="str">
            <v>Chip Capacity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SPIRITUAL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Spiritual%20Numbers%20Entertainment%20Supermacros/hypotheisisoraclevariabledata.xls" TargetMode="External"/><Relationship Id="rId13" Type="http://schemas.openxmlformats.org/officeDocument/2006/relationships/hyperlink" Target="../../RCCBDS2003/About%20Commercial%20License%20for%20RCCBDS%202003.xls" TargetMode="External"/><Relationship Id="rId3" Type="http://schemas.openxmlformats.org/officeDocument/2006/relationships/hyperlink" Target="../../Spiritual%20Numbers%20Entertainment%20Supermacros/numberdataexplanation.doc" TargetMode="External"/><Relationship Id="rId7" Type="http://schemas.openxmlformats.org/officeDocument/2006/relationships/hyperlink" Target="../../Spiritual%20Numbers%20Entertainment%20Supermacros/draggedcolsumseries.xls" TargetMode="External"/><Relationship Id="rId12" Type="http://schemas.openxmlformats.org/officeDocument/2006/relationships/hyperlink" Target="../../Spiritual%20Numbers%20Entertainment%20Supermacros/numberdata.xls" TargetMode="External"/><Relationship Id="rId2" Type="http://schemas.openxmlformats.org/officeDocument/2006/relationships/hyperlink" Target="../../Spiritual%20Numbers%20Entertainment%20Supermacros/hypothesis.doc" TargetMode="External"/><Relationship Id="rId1" Type="http://schemas.openxmlformats.org/officeDocument/2006/relationships/hyperlink" Target="../../Spiritual%20Numbers%20Entertainment%20Supermacros/numberdata.xls" TargetMode="External"/><Relationship Id="rId6" Type="http://schemas.openxmlformats.org/officeDocument/2006/relationships/hyperlink" Target="../../Spiritual%20Numbers%20Entertainment%20Supermacros/Days.xls" TargetMode="External"/><Relationship Id="rId11" Type="http://schemas.openxmlformats.org/officeDocument/2006/relationships/hyperlink" Target="../../Spiritual%20Numbers%20Entertainment%20Supermacros/numberdatainterpretation0to999.xls" TargetMode="External"/><Relationship Id="rId5" Type="http://schemas.openxmlformats.org/officeDocument/2006/relationships/hyperlink" Target="../../Spiritual%20Numbers%20Entertainment%20Supermacros/PENTA.doc" TargetMode="External"/><Relationship Id="rId10" Type="http://schemas.openxmlformats.org/officeDocument/2006/relationships/hyperlink" Target="../../Spiritual%20Numbers%20Entertainment%20Supermacros/numberdataformula.xls" TargetMode="External"/><Relationship Id="rId4" Type="http://schemas.openxmlformats.org/officeDocument/2006/relationships/hyperlink" Target="../../Spiritual%20Numbers%20Entertainment%20Supermacros/numberdataintroduction.doc" TargetMode="External"/><Relationship Id="rId9" Type="http://schemas.openxmlformats.org/officeDocument/2006/relationships/hyperlink" Target="../../Spiritual%20Numbers%20Entertainment%20Supermacros/Numberdata37200cases.xls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7"/>
  <sheetViews>
    <sheetView tabSelected="1" workbookViewId="0">
      <selection activeCell="A147" sqref="A147"/>
    </sheetView>
  </sheetViews>
  <sheetFormatPr defaultRowHeight="12.75"/>
  <cols>
    <col min="1" max="1" width="16.7109375" style="3" customWidth="1"/>
    <col min="2" max="2" width="16.85546875" style="3" customWidth="1"/>
    <col min="3" max="3" width="22.28515625" style="3" customWidth="1"/>
    <col min="4" max="4" width="28.85546875" style="3" customWidth="1"/>
    <col min="5" max="5" width="16.28515625" style="3" customWidth="1"/>
    <col min="6" max="10" width="9.140625" style="3"/>
  </cols>
  <sheetData>
    <row r="1" spans="1:12" ht="13.5" thickBot="1">
      <c r="A1" s="11" t="s">
        <v>12</v>
      </c>
      <c r="B1" s="3" t="str">
        <f>+[7]Sheet1!$A$1</f>
        <v>SPIRITUAL</v>
      </c>
      <c r="C1" s="11" t="s">
        <v>25</v>
      </c>
    </row>
    <row r="2" spans="1:12">
      <c r="A2" s="2" t="s">
        <v>0</v>
      </c>
      <c r="B2" s="2" t="s">
        <v>7</v>
      </c>
      <c r="C2" s="2"/>
      <c r="D2" s="2" t="s">
        <v>8</v>
      </c>
      <c r="E2" s="2" t="s">
        <v>4</v>
      </c>
      <c r="G2" s="4" t="s">
        <v>0</v>
      </c>
      <c r="H2" s="4" t="s">
        <v>7</v>
      </c>
      <c r="I2" s="4" t="s">
        <v>9</v>
      </c>
      <c r="J2" s="4" t="s">
        <v>4</v>
      </c>
      <c r="L2" s="12" t="s">
        <v>13</v>
      </c>
    </row>
    <row r="3" spans="1:12">
      <c r="A3" s="2" t="s">
        <v>5</v>
      </c>
      <c r="B3" s="2" t="s">
        <v>6</v>
      </c>
      <c r="C3" s="2" t="s">
        <v>2</v>
      </c>
      <c r="D3" s="2" t="s">
        <v>26</v>
      </c>
      <c r="E3" s="2" t="s">
        <v>3</v>
      </c>
      <c r="G3" s="5" t="s">
        <v>5</v>
      </c>
      <c r="H3" s="5" t="s">
        <v>6</v>
      </c>
      <c r="I3" s="5" t="s">
        <v>10</v>
      </c>
      <c r="J3" s="5" t="s">
        <v>11</v>
      </c>
      <c r="L3" s="13" t="str">
        <f>+[1]Sheet1!$A$1</f>
        <v xml:space="preserve"> License</v>
      </c>
    </row>
    <row r="4" spans="1:12">
      <c r="A4" s="6">
        <f>POWER(10,-1)</f>
        <v>0.1</v>
      </c>
      <c r="B4" s="6">
        <f t="shared" ref="B4:B52" si="0">+(1/A4)</f>
        <v>10</v>
      </c>
      <c r="C4" s="6">
        <f t="shared" ref="C4:C9" si="1">+(200*B4/3.1416/10000)</f>
        <v>6.3661828367710727E-2</v>
      </c>
      <c r="D4" s="6">
        <f t="shared" ref="D4:D9" si="2">SQRT(+C4)</f>
        <v>0.25231295719346386</v>
      </c>
      <c r="E4" s="6">
        <f t="shared" ref="E4:E52" si="3">+D4/1000</f>
        <v>2.5231295719346385E-4</v>
      </c>
      <c r="G4" s="7">
        <f>10^-(1)</f>
        <v>0.1</v>
      </c>
      <c r="H4" s="7">
        <f>+G4^-1</f>
        <v>10</v>
      </c>
      <c r="I4" s="7">
        <f>+SQRT(200/10000*H4/PI())</f>
        <v>0.252313252202016</v>
      </c>
      <c r="J4" s="7">
        <f t="shared" ref="J4:J35" si="4">+I4/1000</f>
        <v>2.5231325220201599E-4</v>
      </c>
      <c r="L4" s="13" t="str">
        <f>+[1]Sheet2!$A$1</f>
        <v>Year #</v>
      </c>
    </row>
    <row r="5" spans="1:12">
      <c r="A5" s="6">
        <f>POWER(10,-2)</f>
        <v>0.01</v>
      </c>
      <c r="B5" s="6">
        <f t="shared" si="0"/>
        <v>100</v>
      </c>
      <c r="C5" s="6">
        <f t="shared" si="1"/>
        <v>0.63661828367710727</v>
      </c>
      <c r="D5" s="6">
        <f t="shared" si="2"/>
        <v>0.79788362790391132</v>
      </c>
      <c r="E5" s="6">
        <f t="shared" si="3"/>
        <v>7.9788362790391136E-4</v>
      </c>
      <c r="G5" s="8">
        <f>+G4/10</f>
        <v>0.01</v>
      </c>
      <c r="H5" s="8">
        <f t="shared" ref="H5:H68" si="5">+G5^-1</f>
        <v>100</v>
      </c>
      <c r="I5" s="8">
        <f>+I4*3.16227766</f>
        <v>0.79788456076038106</v>
      </c>
      <c r="J5" s="8">
        <f t="shared" si="4"/>
        <v>7.9788456076038106E-4</v>
      </c>
      <c r="L5" s="13">
        <f>+[2]Sheet1!$A$3</f>
        <v>0</v>
      </c>
    </row>
    <row r="6" spans="1:12">
      <c r="A6" s="6">
        <f>POWER(10,-3)</f>
        <v>1E-3</v>
      </c>
      <c r="B6" s="6">
        <f t="shared" si="0"/>
        <v>1000</v>
      </c>
      <c r="C6" s="6">
        <f t="shared" si="1"/>
        <v>6.3661828367710722</v>
      </c>
      <c r="D6" s="6">
        <f t="shared" si="2"/>
        <v>2.5231295719346387</v>
      </c>
      <c r="E6" s="6">
        <f t="shared" si="3"/>
        <v>2.5231295719346388E-3</v>
      </c>
      <c r="G6" s="8">
        <f t="shared" ref="G6:G48" si="6">+G5/10</f>
        <v>1E-3</v>
      </c>
      <c r="H6" s="8">
        <f t="shared" si="5"/>
        <v>1000</v>
      </c>
      <c r="I6" s="8">
        <f t="shared" ref="I6:I69" si="7">+I5*3.16227766</f>
        <v>2.5231325217514655</v>
      </c>
      <c r="J6" s="8">
        <f t="shared" si="4"/>
        <v>2.5231325217514654E-3</v>
      </c>
      <c r="L6" s="13" t="str">
        <f>+[3]Sheet1!$A$1</f>
        <v>SPIRITUAL</v>
      </c>
    </row>
    <row r="7" spans="1:12">
      <c r="A7" s="6">
        <f>POWER(10,-4)</f>
        <v>1E-4</v>
      </c>
      <c r="B7" s="6">
        <f t="shared" si="0"/>
        <v>10000</v>
      </c>
      <c r="C7" s="6">
        <f t="shared" si="1"/>
        <v>63.661828367710719</v>
      </c>
      <c r="D7" s="6">
        <f t="shared" si="2"/>
        <v>7.978836279039113</v>
      </c>
      <c r="E7" s="6">
        <f t="shared" si="3"/>
        <v>7.9788362790391126E-3</v>
      </c>
      <c r="G7" s="8">
        <f t="shared" si="6"/>
        <v>1E-4</v>
      </c>
      <c r="H7" s="8">
        <f t="shared" si="5"/>
        <v>10000</v>
      </c>
      <c r="I7" s="8">
        <f t="shared" si="7"/>
        <v>7.9788456067541231</v>
      </c>
      <c r="J7" s="8">
        <f t="shared" si="4"/>
        <v>7.9788456067541227E-3</v>
      </c>
      <c r="L7" s="13" t="str">
        <f>+[4]Sheet1!$A$4</f>
        <v>Days</v>
      </c>
    </row>
    <row r="8" spans="1:12">
      <c r="A8" s="6">
        <f>POWER(10,-5)</f>
        <v>1.0000000000000001E-5</v>
      </c>
      <c r="B8" s="6">
        <f t="shared" si="0"/>
        <v>99999.999999999985</v>
      </c>
      <c r="C8" s="6">
        <f t="shared" si="1"/>
        <v>636.61828367710712</v>
      </c>
      <c r="D8" s="6">
        <f t="shared" si="2"/>
        <v>25.231295719346384</v>
      </c>
      <c r="E8" s="6">
        <f t="shared" si="3"/>
        <v>2.5231295719346385E-2</v>
      </c>
      <c r="G8" s="8">
        <f t="shared" si="6"/>
        <v>1.0000000000000001E-5</v>
      </c>
      <c r="H8" s="8">
        <f t="shared" si="5"/>
        <v>99999.999999999985</v>
      </c>
      <c r="I8" s="8">
        <f t="shared" si="7"/>
        <v>25.231325214827709</v>
      </c>
      <c r="J8" s="8">
        <f t="shared" si="4"/>
        <v>2.523132521482771E-2</v>
      </c>
      <c r="L8" s="13" t="str">
        <f>+[5]Sheet1!$A$3</f>
        <v>Chip Capacity</v>
      </c>
    </row>
    <row r="9" spans="1:12">
      <c r="A9" s="6">
        <f>POWER(10,-6)</f>
        <v>9.9999999999999995E-7</v>
      </c>
      <c r="B9" s="6">
        <f t="shared" si="0"/>
        <v>1000000</v>
      </c>
      <c r="C9" s="6">
        <f t="shared" si="1"/>
        <v>6366.1828367710723</v>
      </c>
      <c r="D9" s="6">
        <f t="shared" si="2"/>
        <v>79.788362790391133</v>
      </c>
      <c r="E9" s="6">
        <f t="shared" si="3"/>
        <v>7.9788362790391129E-2</v>
      </c>
      <c r="G9" s="8">
        <f t="shared" si="6"/>
        <v>1.0000000000000002E-6</v>
      </c>
      <c r="H9" s="8">
        <f t="shared" si="5"/>
        <v>999999.99999999988</v>
      </c>
      <c r="I9" s="8">
        <f t="shared" si="7"/>
        <v>79.788456059044364</v>
      </c>
      <c r="J9" s="8">
        <f t="shared" si="4"/>
        <v>7.978845605904436E-2</v>
      </c>
      <c r="L9" s="14">
        <f>+[6]Sheet1!$A$1</f>
        <v>0</v>
      </c>
    </row>
    <row r="10" spans="1:12">
      <c r="A10" s="6">
        <f>POWER(10,-7)</f>
        <v>9.9999999999999995E-8</v>
      </c>
      <c r="B10" s="6">
        <f t="shared" si="0"/>
        <v>10000000</v>
      </c>
      <c r="C10" s="6">
        <f t="shared" ref="C10:C52" si="8">+(200*B10/3.1416/10000)</f>
        <v>63661.828367710725</v>
      </c>
      <c r="D10" s="6">
        <f t="shared" ref="D10:D52" si="9">SQRT(+C10)</f>
        <v>252.31295719346386</v>
      </c>
      <c r="E10" s="6">
        <f t="shared" si="3"/>
        <v>0.25231295719346386</v>
      </c>
      <c r="G10" s="8">
        <f t="shared" si="6"/>
        <v>1.0000000000000002E-7</v>
      </c>
      <c r="H10" s="8">
        <f t="shared" si="5"/>
        <v>9999999.9999999981</v>
      </c>
      <c r="I10" s="8">
        <f t="shared" si="7"/>
        <v>252.31325212140763</v>
      </c>
      <c r="J10" s="8">
        <f t="shared" si="4"/>
        <v>0.25231325212140765</v>
      </c>
      <c r="L10" s="15" t="s">
        <v>14</v>
      </c>
    </row>
    <row r="11" spans="1:12">
      <c r="A11" s="6">
        <f>POWER(10,-8)</f>
        <v>1E-8</v>
      </c>
      <c r="B11" s="6">
        <f t="shared" si="0"/>
        <v>100000000</v>
      </c>
      <c r="C11" s="6">
        <f t="shared" si="8"/>
        <v>636618.28367710719</v>
      </c>
      <c r="D11" s="6">
        <f t="shared" si="9"/>
        <v>797.88362790391125</v>
      </c>
      <c r="E11" s="6">
        <f t="shared" si="3"/>
        <v>0.79788362790391121</v>
      </c>
      <c r="G11" s="8">
        <f t="shared" si="6"/>
        <v>1.0000000000000002E-8</v>
      </c>
      <c r="H11" s="8">
        <f t="shared" si="5"/>
        <v>99999999.999999985</v>
      </c>
      <c r="I11" s="8">
        <f t="shared" si="7"/>
        <v>797.88456050547495</v>
      </c>
      <c r="J11" s="8">
        <f t="shared" si="4"/>
        <v>0.79788456050547496</v>
      </c>
      <c r="L11" s="16" t="s">
        <v>15</v>
      </c>
    </row>
    <row r="12" spans="1:12">
      <c r="A12" s="6">
        <f>POWER(10,-9)</f>
        <v>1.0000000000000001E-9</v>
      </c>
      <c r="B12" s="6">
        <f t="shared" si="0"/>
        <v>999999999.99999988</v>
      </c>
      <c r="C12" s="6">
        <f t="shared" si="8"/>
        <v>6366182.836771071</v>
      </c>
      <c r="D12" s="6">
        <f t="shared" si="9"/>
        <v>2523.1295719346381</v>
      </c>
      <c r="E12" s="6">
        <f t="shared" si="3"/>
        <v>2.5231295719346383</v>
      </c>
      <c r="G12" s="8">
        <f t="shared" si="6"/>
        <v>1.0000000000000003E-9</v>
      </c>
      <c r="H12" s="8">
        <f t="shared" si="5"/>
        <v>999999999.99999976</v>
      </c>
      <c r="I12" s="8">
        <f t="shared" si="7"/>
        <v>2523.1325209453817</v>
      </c>
      <c r="J12" s="8">
        <f t="shared" si="4"/>
        <v>2.5231325209453819</v>
      </c>
      <c r="L12" s="16" t="s">
        <v>16</v>
      </c>
    </row>
    <row r="13" spans="1:12">
      <c r="A13" s="6">
        <f>POWER(10,-10)</f>
        <v>1E-10</v>
      </c>
      <c r="B13" s="6">
        <f t="shared" si="0"/>
        <v>10000000000</v>
      </c>
      <c r="C13" s="6">
        <f t="shared" si="8"/>
        <v>63661828.367710717</v>
      </c>
      <c r="D13" s="6">
        <f t="shared" si="9"/>
        <v>7978.8362790391129</v>
      </c>
      <c r="E13" s="6">
        <f t="shared" si="3"/>
        <v>7.978836279039113</v>
      </c>
      <c r="G13" s="8">
        <f t="shared" si="6"/>
        <v>1.0000000000000003E-10</v>
      </c>
      <c r="H13" s="8">
        <f t="shared" si="5"/>
        <v>9999999999.9999962</v>
      </c>
      <c r="I13" s="8">
        <f t="shared" si="7"/>
        <v>7978.845604205062</v>
      </c>
      <c r="J13" s="8">
        <f t="shared" si="4"/>
        <v>7.9788456042050617</v>
      </c>
      <c r="L13" s="16" t="s">
        <v>17</v>
      </c>
    </row>
    <row r="14" spans="1:12">
      <c r="A14" s="6">
        <f>POWER(10,-11)</f>
        <v>9.9999999999999994E-12</v>
      </c>
      <c r="B14" s="6">
        <f t="shared" si="0"/>
        <v>100000000000</v>
      </c>
      <c r="C14" s="6">
        <f t="shared" si="8"/>
        <v>636618283.67710721</v>
      </c>
      <c r="D14" s="6">
        <f t="shared" si="9"/>
        <v>25231.295719346384</v>
      </c>
      <c r="E14" s="6">
        <f t="shared" si="3"/>
        <v>25.231295719346384</v>
      </c>
      <c r="G14" s="8">
        <f t="shared" si="6"/>
        <v>1.0000000000000003E-11</v>
      </c>
      <c r="H14" s="8">
        <f t="shared" si="5"/>
        <v>99999999999.999969</v>
      </c>
      <c r="I14" s="8">
        <f t="shared" si="7"/>
        <v>25231.325206766869</v>
      </c>
      <c r="J14" s="8">
        <f t="shared" si="4"/>
        <v>25.231325206766869</v>
      </c>
      <c r="L14" s="16" t="s">
        <v>18</v>
      </c>
    </row>
    <row r="15" spans="1:12">
      <c r="A15" s="6">
        <f>POWER(10,-12)</f>
        <v>9.9999999999999998E-13</v>
      </c>
      <c r="B15" s="6">
        <f t="shared" si="0"/>
        <v>1000000000000</v>
      </c>
      <c r="C15" s="6">
        <f t="shared" si="8"/>
        <v>6366182836.7710714</v>
      </c>
      <c r="D15" s="6">
        <f t="shared" si="9"/>
        <v>79788.362790391126</v>
      </c>
      <c r="E15" s="6">
        <f t="shared" si="3"/>
        <v>79.788362790391119</v>
      </c>
      <c r="G15" s="8">
        <f t="shared" si="6"/>
        <v>1.0000000000000002E-12</v>
      </c>
      <c r="H15" s="8">
        <f t="shared" si="5"/>
        <v>999999999999.99988</v>
      </c>
      <c r="I15" s="8">
        <f t="shared" si="7"/>
        <v>79788.456033553754</v>
      </c>
      <c r="J15" s="8">
        <f t="shared" si="4"/>
        <v>79.788456033553757</v>
      </c>
      <c r="L15" s="16" t="s">
        <v>19</v>
      </c>
    </row>
    <row r="16" spans="1:12">
      <c r="A16" s="6">
        <f>POWER(10,-13)</f>
        <v>1E-13</v>
      </c>
      <c r="B16" s="6">
        <f t="shared" si="0"/>
        <v>10000000000000</v>
      </c>
      <c r="C16" s="6">
        <f t="shared" si="8"/>
        <v>63661828367.710724</v>
      </c>
      <c r="D16" s="6">
        <f t="shared" si="9"/>
        <v>252312.95719346387</v>
      </c>
      <c r="E16" s="6">
        <f t="shared" si="3"/>
        <v>252.31295719346386</v>
      </c>
      <c r="G16" s="8">
        <f t="shared" si="6"/>
        <v>1.0000000000000002E-13</v>
      </c>
      <c r="H16" s="8">
        <f t="shared" si="5"/>
        <v>9999999999999.998</v>
      </c>
      <c r="I16" s="8">
        <f t="shared" si="7"/>
        <v>252313.25204079924</v>
      </c>
      <c r="J16" s="8">
        <f t="shared" si="4"/>
        <v>252.31325204079923</v>
      </c>
      <c r="L16" s="16" t="s">
        <v>20</v>
      </c>
    </row>
    <row r="17" spans="1:12">
      <c r="A17" s="6">
        <f>POWER(10,-14)</f>
        <v>1E-14</v>
      </c>
      <c r="B17" s="6">
        <f t="shared" si="0"/>
        <v>100000000000000</v>
      </c>
      <c r="C17" s="6">
        <f t="shared" si="8"/>
        <v>636618283677.10718</v>
      </c>
      <c r="D17" s="6">
        <f t="shared" si="9"/>
        <v>797883.62790391129</v>
      </c>
      <c r="E17" s="6">
        <f t="shared" si="3"/>
        <v>797.88362790391125</v>
      </c>
      <c r="G17" s="8">
        <f t="shared" si="6"/>
        <v>1.0000000000000002E-14</v>
      </c>
      <c r="H17" s="8">
        <f t="shared" si="5"/>
        <v>99999999999999.984</v>
      </c>
      <c r="I17" s="8">
        <f t="shared" si="7"/>
        <v>797884.5602505689</v>
      </c>
      <c r="J17" s="8">
        <f t="shared" si="4"/>
        <v>797.88456025056894</v>
      </c>
      <c r="L17" s="16" t="s">
        <v>21</v>
      </c>
    </row>
    <row r="18" spans="1:12">
      <c r="A18" s="6">
        <f>POWER(10,-15)</f>
        <v>1.0000000000000001E-15</v>
      </c>
      <c r="B18" s="6">
        <f t="shared" si="0"/>
        <v>999999999999999.87</v>
      </c>
      <c r="C18" s="6">
        <f t="shared" si="8"/>
        <v>6366182836771.0713</v>
      </c>
      <c r="D18" s="6">
        <f t="shared" si="9"/>
        <v>2523129.5719346385</v>
      </c>
      <c r="E18" s="6">
        <f t="shared" si="3"/>
        <v>2523.1295719346385</v>
      </c>
      <c r="G18" s="8">
        <f t="shared" si="6"/>
        <v>1.0000000000000001E-15</v>
      </c>
      <c r="H18" s="8">
        <f t="shared" si="5"/>
        <v>999999999999999.87</v>
      </c>
      <c r="I18" s="8">
        <f t="shared" si="7"/>
        <v>2523132.5201392979</v>
      </c>
      <c r="J18" s="8">
        <f t="shared" si="4"/>
        <v>2523.1325201392979</v>
      </c>
      <c r="L18" s="16" t="s">
        <v>22</v>
      </c>
    </row>
    <row r="19" spans="1:12">
      <c r="A19" s="6">
        <f>POWER(10,-16)</f>
        <v>9.9999999999999998E-17</v>
      </c>
      <c r="B19" s="6">
        <f t="shared" si="0"/>
        <v>1E+16</v>
      </c>
      <c r="C19" s="6">
        <f t="shared" si="8"/>
        <v>63661828367710.719</v>
      </c>
      <c r="D19" s="6">
        <f t="shared" si="9"/>
        <v>7978836.2790391129</v>
      </c>
      <c r="E19" s="6">
        <f t="shared" si="3"/>
        <v>7978.8362790391129</v>
      </c>
      <c r="G19" s="8">
        <f t="shared" si="6"/>
        <v>1.0000000000000001E-16</v>
      </c>
      <c r="H19" s="8">
        <f t="shared" si="5"/>
        <v>9999999999999998</v>
      </c>
      <c r="I19" s="8">
        <f t="shared" si="7"/>
        <v>7978845.601656002</v>
      </c>
      <c r="J19" s="8">
        <f t="shared" si="4"/>
        <v>7978.8456016560021</v>
      </c>
      <c r="L19" s="17" t="s">
        <v>23</v>
      </c>
    </row>
    <row r="20" spans="1:12">
      <c r="A20" s="6">
        <f>POWER(10,-17)</f>
        <v>1.0000000000000001E-17</v>
      </c>
      <c r="B20" s="6">
        <f t="shared" si="0"/>
        <v>1E+17</v>
      </c>
      <c r="C20" s="6">
        <f t="shared" si="8"/>
        <v>636618283677107.25</v>
      </c>
      <c r="D20" s="6">
        <f t="shared" si="9"/>
        <v>25231295.719346385</v>
      </c>
      <c r="E20" s="6">
        <f t="shared" si="3"/>
        <v>25231.295719346384</v>
      </c>
      <c r="G20" s="8">
        <f t="shared" si="6"/>
        <v>1.0000000000000001E-17</v>
      </c>
      <c r="H20" s="8">
        <f t="shared" si="5"/>
        <v>1E+17</v>
      </c>
      <c r="I20" s="8">
        <f t="shared" si="7"/>
        <v>25231325.198706035</v>
      </c>
      <c r="J20" s="8">
        <f t="shared" si="4"/>
        <v>25231.325198706036</v>
      </c>
      <c r="L20" s="18" t="s">
        <v>24</v>
      </c>
    </row>
    <row r="21" spans="1:12">
      <c r="A21" s="6">
        <f>POWER(10,-18)</f>
        <v>1.0000000000000001E-18</v>
      </c>
      <c r="B21" s="6">
        <f t="shared" si="0"/>
        <v>9.9999999999999987E+17</v>
      </c>
      <c r="C21" s="6">
        <f t="shared" si="8"/>
        <v>6366182836771071</v>
      </c>
      <c r="D21" s="6">
        <f t="shared" si="9"/>
        <v>79788362.790391132</v>
      </c>
      <c r="E21" s="6">
        <f t="shared" si="3"/>
        <v>79788.362790391126</v>
      </c>
      <c r="G21" s="8">
        <f t="shared" si="6"/>
        <v>1.0000000000000001E-18</v>
      </c>
      <c r="H21" s="8">
        <f t="shared" si="5"/>
        <v>9.9999999999999987E+17</v>
      </c>
      <c r="I21" s="8">
        <f t="shared" si="7"/>
        <v>79788456.008063152</v>
      </c>
      <c r="J21" s="8">
        <f t="shared" si="4"/>
        <v>79788.456008063149</v>
      </c>
    </row>
    <row r="22" spans="1:12">
      <c r="A22" s="6">
        <f>POWER(10,-19)</f>
        <v>9.9999999999999998E-20</v>
      </c>
      <c r="B22" s="6">
        <f t="shared" si="0"/>
        <v>1E+19</v>
      </c>
      <c r="C22" s="6">
        <f t="shared" si="8"/>
        <v>6.366182836771072E+16</v>
      </c>
      <c r="D22" s="6">
        <f t="shared" si="9"/>
        <v>252312957.19346386</v>
      </c>
      <c r="E22" s="6">
        <f t="shared" si="3"/>
        <v>252312.95719346387</v>
      </c>
      <c r="G22" s="8">
        <f t="shared" si="6"/>
        <v>1.0000000000000001E-19</v>
      </c>
      <c r="H22" s="8">
        <f t="shared" si="5"/>
        <v>1E+19</v>
      </c>
      <c r="I22" s="8">
        <f t="shared" si="7"/>
        <v>252313251.96019089</v>
      </c>
      <c r="J22" s="8">
        <f t="shared" si="4"/>
        <v>252313.25196019089</v>
      </c>
    </row>
    <row r="23" spans="1:12">
      <c r="A23" s="6">
        <f>POWER(10,-20)</f>
        <v>9.9999999999999995E-21</v>
      </c>
      <c r="B23" s="6">
        <f t="shared" si="0"/>
        <v>1E+20</v>
      </c>
      <c r="C23" s="6">
        <f t="shared" si="8"/>
        <v>6.366182836771072E+17</v>
      </c>
      <c r="D23" s="6">
        <f t="shared" si="9"/>
        <v>797883627.90391135</v>
      </c>
      <c r="E23" s="6">
        <f t="shared" si="3"/>
        <v>797883.6279039114</v>
      </c>
      <c r="G23" s="8">
        <f t="shared" si="6"/>
        <v>1.0000000000000001E-20</v>
      </c>
      <c r="H23" s="8">
        <f t="shared" si="5"/>
        <v>9.9999999999999984E+19</v>
      </c>
      <c r="I23" s="8">
        <f t="shared" si="7"/>
        <v>797884559.99566281</v>
      </c>
      <c r="J23" s="8">
        <f t="shared" si="4"/>
        <v>797884.55999566277</v>
      </c>
    </row>
    <row r="24" spans="1:12">
      <c r="A24" s="6">
        <f>POWER(10,-21)</f>
        <v>9.9999999999999991E-22</v>
      </c>
      <c r="B24" s="6">
        <f t="shared" si="0"/>
        <v>1.0000000000000001E+21</v>
      </c>
      <c r="C24" s="6">
        <f t="shared" si="8"/>
        <v>6.366182836771073E+18</v>
      </c>
      <c r="D24" s="6">
        <f t="shared" si="9"/>
        <v>2523129571.9346385</v>
      </c>
      <c r="E24" s="6">
        <f t="shared" si="3"/>
        <v>2523129.5719346385</v>
      </c>
      <c r="G24" s="8">
        <f t="shared" si="6"/>
        <v>1.0000000000000001E-21</v>
      </c>
      <c r="H24" s="8">
        <f t="shared" si="5"/>
        <v>9.9999999999999987E+20</v>
      </c>
      <c r="I24" s="8">
        <f t="shared" si="7"/>
        <v>2523132519.3332143</v>
      </c>
      <c r="J24" s="8">
        <f t="shared" si="4"/>
        <v>2523132.5193332145</v>
      </c>
    </row>
    <row r="25" spans="1:12">
      <c r="A25" s="6">
        <f>POWER(10,-22)</f>
        <v>1E-22</v>
      </c>
      <c r="B25" s="6">
        <f t="shared" si="0"/>
        <v>1E+22</v>
      </c>
      <c r="C25" s="6">
        <f t="shared" si="8"/>
        <v>6.3661828367710716E+19</v>
      </c>
      <c r="D25" s="6">
        <f t="shared" si="9"/>
        <v>7978836279.039113</v>
      </c>
      <c r="E25" s="6">
        <f t="shared" si="3"/>
        <v>7978836.2790391129</v>
      </c>
      <c r="G25" s="8">
        <f t="shared" si="6"/>
        <v>1E-22</v>
      </c>
      <c r="H25" s="8">
        <f t="shared" si="5"/>
        <v>1E+22</v>
      </c>
      <c r="I25" s="8">
        <f t="shared" si="7"/>
        <v>7978845599.1069412</v>
      </c>
      <c r="J25" s="8">
        <f t="shared" si="4"/>
        <v>7978845.5991069414</v>
      </c>
    </row>
    <row r="26" spans="1:12">
      <c r="A26" s="6">
        <f>POWER(10,-23)</f>
        <v>1.0000000000000001E-23</v>
      </c>
      <c r="B26" s="6">
        <f t="shared" si="0"/>
        <v>9.9999999999999992E+22</v>
      </c>
      <c r="C26" s="6">
        <f t="shared" si="8"/>
        <v>6.3661828367710709E+20</v>
      </c>
      <c r="D26" s="6">
        <f t="shared" si="9"/>
        <v>25231295719.346382</v>
      </c>
      <c r="E26" s="6">
        <f t="shared" si="3"/>
        <v>25231295.719346382</v>
      </c>
      <c r="G26" s="8">
        <f t="shared" si="6"/>
        <v>1.0000000000000001E-23</v>
      </c>
      <c r="H26" s="8">
        <f t="shared" si="5"/>
        <v>9.9999999999999992E+22</v>
      </c>
      <c r="I26" s="8">
        <f t="shared" si="7"/>
        <v>25231325190.645195</v>
      </c>
      <c r="J26" s="8">
        <f t="shared" si="4"/>
        <v>25231325.190645196</v>
      </c>
    </row>
    <row r="27" spans="1:12">
      <c r="A27" s="6">
        <f>POWER(10,-24)</f>
        <v>1.0000000000000001E-24</v>
      </c>
      <c r="B27" s="6">
        <f t="shared" si="0"/>
        <v>9.9999999999999985E+23</v>
      </c>
      <c r="C27" s="6">
        <f t="shared" si="8"/>
        <v>6.3661828367710715E+21</v>
      </c>
      <c r="D27" s="6">
        <f t="shared" si="9"/>
        <v>79788362790.391129</v>
      </c>
      <c r="E27" s="6">
        <f t="shared" si="3"/>
        <v>79788362.790391132</v>
      </c>
      <c r="G27" s="8">
        <f t="shared" si="6"/>
        <v>1.0000000000000001E-24</v>
      </c>
      <c r="H27" s="8">
        <f t="shared" si="5"/>
        <v>9.9999999999999985E+23</v>
      </c>
      <c r="I27" s="8">
        <f t="shared" si="7"/>
        <v>79788455982.57254</v>
      </c>
      <c r="J27" s="8">
        <f t="shared" si="4"/>
        <v>79788455.982572541</v>
      </c>
    </row>
    <row r="28" spans="1:12">
      <c r="A28" s="6">
        <f>POWER(10,-25)</f>
        <v>9.9999999999999992E-26</v>
      </c>
      <c r="B28" s="6">
        <f t="shared" si="0"/>
        <v>1.0000000000000001E+25</v>
      </c>
      <c r="C28" s="6">
        <f t="shared" si="8"/>
        <v>6.3661828367710729E+22</v>
      </c>
      <c r="D28" s="6">
        <f t="shared" si="9"/>
        <v>252312957193.46387</v>
      </c>
      <c r="E28" s="6">
        <f t="shared" si="3"/>
        <v>252312957.19346386</v>
      </c>
      <c r="G28" s="8">
        <f t="shared" si="6"/>
        <v>1.0000000000000002E-25</v>
      </c>
      <c r="H28" s="8">
        <f t="shared" si="5"/>
        <v>9.9999999999999988E+24</v>
      </c>
      <c r="I28" s="8">
        <f t="shared" si="7"/>
        <v>252313251879.58249</v>
      </c>
      <c r="J28" s="8">
        <f t="shared" si="4"/>
        <v>252313251.87958249</v>
      </c>
    </row>
    <row r="29" spans="1:12">
      <c r="A29" s="6">
        <f>POWER(10,-26)</f>
        <v>9.999999999999999E-27</v>
      </c>
      <c r="B29" s="6">
        <f t="shared" si="0"/>
        <v>1E+26</v>
      </c>
      <c r="C29" s="6">
        <f t="shared" si="8"/>
        <v>6.3661828367710716E+23</v>
      </c>
      <c r="D29" s="6">
        <f t="shared" si="9"/>
        <v>797883627903.91125</v>
      </c>
      <c r="E29" s="6">
        <f t="shared" si="3"/>
        <v>797883627.90391123</v>
      </c>
      <c r="G29" s="8">
        <f t="shared" si="6"/>
        <v>1.0000000000000002E-26</v>
      </c>
      <c r="H29" s="8">
        <f t="shared" si="5"/>
        <v>9.9999999999999988E+25</v>
      </c>
      <c r="I29" s="8">
        <f t="shared" si="7"/>
        <v>797884559740.75671</v>
      </c>
      <c r="J29" s="8">
        <f t="shared" si="4"/>
        <v>797884559.74075675</v>
      </c>
    </row>
    <row r="30" spans="1:12">
      <c r="A30" s="6">
        <f>POWER(10,-27)</f>
        <v>1E-27</v>
      </c>
      <c r="B30" s="6">
        <f t="shared" si="0"/>
        <v>1E+27</v>
      </c>
      <c r="C30" s="6">
        <f t="shared" si="8"/>
        <v>6.3661828367710727E+24</v>
      </c>
      <c r="D30" s="6">
        <f t="shared" si="9"/>
        <v>2523129571934.6387</v>
      </c>
      <c r="E30" s="6">
        <f t="shared" si="3"/>
        <v>2523129571.9346385</v>
      </c>
      <c r="G30" s="8">
        <f t="shared" si="6"/>
        <v>1.0000000000000002E-27</v>
      </c>
      <c r="H30" s="8">
        <f t="shared" si="5"/>
        <v>9.9999999999999974E+26</v>
      </c>
      <c r="I30" s="8">
        <f t="shared" si="7"/>
        <v>2523132518527.1304</v>
      </c>
      <c r="J30" s="8">
        <f t="shared" si="4"/>
        <v>2523132518.5271306</v>
      </c>
    </row>
    <row r="31" spans="1:12">
      <c r="A31" s="6">
        <f>POWER(10,-28)</f>
        <v>1.0000000000000001E-28</v>
      </c>
      <c r="B31" s="6">
        <f t="shared" si="0"/>
        <v>9.9999999999999996E+27</v>
      </c>
      <c r="C31" s="6">
        <f t="shared" si="8"/>
        <v>6.3661828367710722E+25</v>
      </c>
      <c r="D31" s="6">
        <f t="shared" si="9"/>
        <v>7978836279039.1133</v>
      </c>
      <c r="E31" s="6">
        <f t="shared" si="3"/>
        <v>7978836279.039113</v>
      </c>
      <c r="G31" s="8">
        <f t="shared" si="6"/>
        <v>1.0000000000000002E-28</v>
      </c>
      <c r="H31" s="8">
        <f t="shared" si="5"/>
        <v>9.9999999999999974E+27</v>
      </c>
      <c r="I31" s="8">
        <f t="shared" si="7"/>
        <v>7978845596557.8809</v>
      </c>
      <c r="J31" s="8">
        <f t="shared" si="4"/>
        <v>7978845596.5578804</v>
      </c>
    </row>
    <row r="32" spans="1:12">
      <c r="A32" s="6">
        <f>POWER(10,-29)</f>
        <v>1.0000000000000001E-29</v>
      </c>
      <c r="B32" s="6">
        <f t="shared" si="0"/>
        <v>9.9999999999999991E+28</v>
      </c>
      <c r="C32" s="6">
        <f t="shared" si="8"/>
        <v>6.3661828367710715E+26</v>
      </c>
      <c r="D32" s="6">
        <f t="shared" si="9"/>
        <v>25231295719346.383</v>
      </c>
      <c r="E32" s="6">
        <f t="shared" si="3"/>
        <v>25231295719.346382</v>
      </c>
      <c r="G32" s="8">
        <f t="shared" si="6"/>
        <v>1.0000000000000002E-29</v>
      </c>
      <c r="H32" s="8">
        <f t="shared" si="5"/>
        <v>9.9999999999999974E+28</v>
      </c>
      <c r="I32" s="8">
        <f t="shared" si="7"/>
        <v>25231325182584.359</v>
      </c>
      <c r="J32" s="8">
        <f t="shared" si="4"/>
        <v>25231325182.584358</v>
      </c>
    </row>
    <row r="33" spans="1:10">
      <c r="A33" s="6">
        <f>POWER(10,-30)</f>
        <v>9.9999999999999991E-31</v>
      </c>
      <c r="B33" s="6">
        <f t="shared" si="0"/>
        <v>1.0000000000000002E+30</v>
      </c>
      <c r="C33" s="6">
        <f t="shared" si="8"/>
        <v>6.3661828367710737E+27</v>
      </c>
      <c r="D33" s="6">
        <f t="shared" si="9"/>
        <v>79788362790391.141</v>
      </c>
      <c r="E33" s="6">
        <f t="shared" si="3"/>
        <v>79788362790.391144</v>
      </c>
      <c r="G33" s="8">
        <f t="shared" si="6"/>
        <v>1.0000000000000003E-30</v>
      </c>
      <c r="H33" s="8">
        <f t="shared" si="5"/>
        <v>9.9999999999999974E+29</v>
      </c>
      <c r="I33" s="8">
        <f t="shared" si="7"/>
        <v>79788455957081.937</v>
      </c>
      <c r="J33" s="8">
        <f t="shared" si="4"/>
        <v>79788455957.08194</v>
      </c>
    </row>
    <row r="34" spans="1:10">
      <c r="A34" s="6">
        <f>POWER(10,-31)</f>
        <v>1.0000000000000001E-31</v>
      </c>
      <c r="B34" s="6">
        <f t="shared" si="0"/>
        <v>9.9999999999999996E+30</v>
      </c>
      <c r="C34" s="6">
        <f t="shared" si="8"/>
        <v>6.3661828367710715E+28</v>
      </c>
      <c r="D34" s="6">
        <f t="shared" si="9"/>
        <v>252312957193463.84</v>
      </c>
      <c r="E34" s="6">
        <f t="shared" si="3"/>
        <v>252312957193.46384</v>
      </c>
      <c r="G34" s="8">
        <f t="shared" si="6"/>
        <v>1.0000000000000003E-31</v>
      </c>
      <c r="H34" s="8">
        <f t="shared" si="5"/>
        <v>9.9999999999999974E+30</v>
      </c>
      <c r="I34" s="8">
        <f t="shared" si="7"/>
        <v>252313251798974.12</v>
      </c>
      <c r="J34" s="8">
        <f t="shared" si="4"/>
        <v>252313251798.97412</v>
      </c>
    </row>
    <row r="35" spans="1:10">
      <c r="A35" s="6">
        <f>POWER(10,-32)</f>
        <v>9.9999999999999992E-33</v>
      </c>
      <c r="B35" s="6">
        <f t="shared" si="0"/>
        <v>1.0000000000000001E+32</v>
      </c>
      <c r="C35" s="6">
        <f t="shared" si="8"/>
        <v>6.3661828367710722E+29</v>
      </c>
      <c r="D35" s="6">
        <f t="shared" si="9"/>
        <v>797883627903911.37</v>
      </c>
      <c r="E35" s="6">
        <f t="shared" si="3"/>
        <v>797883627903.91138</v>
      </c>
      <c r="G35" s="8">
        <f t="shared" si="6"/>
        <v>1.0000000000000003E-32</v>
      </c>
      <c r="H35" s="8">
        <f t="shared" si="5"/>
        <v>9.9999999999999969E+31</v>
      </c>
      <c r="I35" s="8">
        <f t="shared" si="7"/>
        <v>797884559485850.62</v>
      </c>
      <c r="J35" s="8">
        <f t="shared" si="4"/>
        <v>797884559485.85059</v>
      </c>
    </row>
    <row r="36" spans="1:10">
      <c r="A36" s="6">
        <f>POWER(10,-33)</f>
        <v>1.0000000000000001E-33</v>
      </c>
      <c r="B36" s="6">
        <f t="shared" si="0"/>
        <v>9.9999999999999995E+32</v>
      </c>
      <c r="C36" s="6">
        <f t="shared" si="8"/>
        <v>6.366182836771072E+30</v>
      </c>
      <c r="D36" s="6">
        <f t="shared" si="9"/>
        <v>2523129571934638.5</v>
      </c>
      <c r="E36" s="6">
        <f t="shared" si="3"/>
        <v>2523129571934.6387</v>
      </c>
      <c r="G36" s="8">
        <f t="shared" si="6"/>
        <v>1.0000000000000004E-33</v>
      </c>
      <c r="H36" s="8">
        <f t="shared" si="5"/>
        <v>9.9999999999999966E+32</v>
      </c>
      <c r="I36" s="8">
        <f t="shared" si="7"/>
        <v>2523132517721046.5</v>
      </c>
      <c r="J36" s="8">
        <f t="shared" ref="J36:J67" si="10">+I36/1000</f>
        <v>2523132517721.0464</v>
      </c>
    </row>
    <row r="37" spans="1:10">
      <c r="A37" s="6">
        <f>POWER(10,-34)</f>
        <v>1.0000000000000001E-34</v>
      </c>
      <c r="B37" s="6">
        <f t="shared" si="0"/>
        <v>9.9999999999999983E+33</v>
      </c>
      <c r="C37" s="6">
        <f t="shared" si="8"/>
        <v>6.3661828367710713E+31</v>
      </c>
      <c r="D37" s="6">
        <f t="shared" si="9"/>
        <v>7978836279039113</v>
      </c>
      <c r="E37" s="6">
        <f t="shared" si="3"/>
        <v>7978836279039.1133</v>
      </c>
      <c r="G37" s="8">
        <f t="shared" si="6"/>
        <v>1.0000000000000004E-34</v>
      </c>
      <c r="H37" s="8">
        <f t="shared" si="5"/>
        <v>9.999999999999996E+33</v>
      </c>
      <c r="I37" s="8">
        <f t="shared" si="7"/>
        <v>7978845594008819</v>
      </c>
      <c r="J37" s="8">
        <f t="shared" si="10"/>
        <v>7978845594008.8193</v>
      </c>
    </row>
    <row r="38" spans="1:10">
      <c r="A38" s="6">
        <f>POWER(10,-35)</f>
        <v>1E-35</v>
      </c>
      <c r="B38" s="6">
        <f t="shared" si="0"/>
        <v>9.9999999999999997E+34</v>
      </c>
      <c r="C38" s="6">
        <f t="shared" si="8"/>
        <v>6.3661828367710716E+32</v>
      </c>
      <c r="D38" s="6">
        <f t="shared" si="9"/>
        <v>2.5231295719346384E+16</v>
      </c>
      <c r="E38" s="6">
        <f t="shared" si="3"/>
        <v>25231295719346.383</v>
      </c>
      <c r="G38" s="8">
        <f t="shared" si="6"/>
        <v>1.0000000000000004E-35</v>
      </c>
      <c r="H38" s="8">
        <f t="shared" si="5"/>
        <v>9.999999999999996E+34</v>
      </c>
      <c r="I38" s="8">
        <f t="shared" si="7"/>
        <v>2.523132517452352E+16</v>
      </c>
      <c r="J38" s="8">
        <f t="shared" si="10"/>
        <v>25231325174523.52</v>
      </c>
    </row>
    <row r="39" spans="1:10">
      <c r="A39" s="6">
        <f>POWER(10,-36)</f>
        <v>9.9999999999999994E-37</v>
      </c>
      <c r="B39" s="6">
        <f t="shared" si="0"/>
        <v>1E+36</v>
      </c>
      <c r="C39" s="6">
        <f t="shared" si="8"/>
        <v>6.3661828367710718E+33</v>
      </c>
      <c r="D39" s="6">
        <f t="shared" si="9"/>
        <v>7.9788362790391136E+16</v>
      </c>
      <c r="E39" s="6">
        <f t="shared" si="3"/>
        <v>79788362790391.141</v>
      </c>
      <c r="G39" s="8">
        <f t="shared" si="6"/>
        <v>1.0000000000000004E-36</v>
      </c>
      <c r="H39" s="8">
        <f t="shared" si="5"/>
        <v>9.999999999999996E+35</v>
      </c>
      <c r="I39" s="8">
        <f t="shared" si="7"/>
        <v>7.9788455931591328E+16</v>
      </c>
      <c r="J39" s="8">
        <f t="shared" si="10"/>
        <v>79788455931591.328</v>
      </c>
    </row>
    <row r="40" spans="1:10">
      <c r="A40" s="6">
        <f>POWER(10,-37)</f>
        <v>1.0000000000000001E-37</v>
      </c>
      <c r="B40" s="6">
        <f t="shared" si="0"/>
        <v>9.9999999999999995E+36</v>
      </c>
      <c r="C40" s="6">
        <f t="shared" si="8"/>
        <v>6.3661828367710713E+34</v>
      </c>
      <c r="D40" s="6">
        <f t="shared" si="9"/>
        <v>2.5231295719346384E+17</v>
      </c>
      <c r="E40" s="6">
        <f t="shared" si="3"/>
        <v>252312957193463.84</v>
      </c>
      <c r="G40" s="8">
        <f t="shared" si="6"/>
        <v>1.0000000000000005E-37</v>
      </c>
      <c r="H40" s="8">
        <f t="shared" si="5"/>
        <v>9.9999999999999948E+36</v>
      </c>
      <c r="I40" s="8">
        <f t="shared" si="7"/>
        <v>2.5231325171836576E+17</v>
      </c>
      <c r="J40" s="8">
        <f t="shared" si="10"/>
        <v>252313251718365.75</v>
      </c>
    </row>
    <row r="41" spans="1:10">
      <c r="A41" s="6">
        <f>POWER(10,-38)</f>
        <v>9.9999999999999996E-39</v>
      </c>
      <c r="B41" s="6">
        <f t="shared" si="0"/>
        <v>9.9999999999999998E+37</v>
      </c>
      <c r="C41" s="6">
        <f t="shared" si="8"/>
        <v>6.3661828367710723E+35</v>
      </c>
      <c r="D41" s="6">
        <f t="shared" si="9"/>
        <v>7.978836279039113E+17</v>
      </c>
      <c r="E41" s="6">
        <f t="shared" si="3"/>
        <v>797883627903911.25</v>
      </c>
      <c r="G41" s="8">
        <f t="shared" si="6"/>
        <v>1.0000000000000005E-38</v>
      </c>
      <c r="H41" s="8">
        <f t="shared" si="5"/>
        <v>9.999999999999996E+37</v>
      </c>
      <c r="I41" s="8">
        <f t="shared" si="7"/>
        <v>7.9788455923094464E+17</v>
      </c>
      <c r="J41" s="8">
        <f t="shared" si="10"/>
        <v>797884559230944.62</v>
      </c>
    </row>
    <row r="42" spans="1:10">
      <c r="A42" s="6">
        <f>POWER(10,-39)</f>
        <v>1.0000000000000001E-39</v>
      </c>
      <c r="B42" s="6">
        <f t="shared" si="0"/>
        <v>9.9999999999999994E+38</v>
      </c>
      <c r="C42" s="6">
        <f t="shared" si="8"/>
        <v>6.3661828367710725E+36</v>
      </c>
      <c r="D42" s="6">
        <f t="shared" si="9"/>
        <v>2.5231295719346386E+18</v>
      </c>
      <c r="E42" s="6">
        <f t="shared" si="3"/>
        <v>2523129571934638.5</v>
      </c>
      <c r="G42" s="8">
        <f t="shared" si="6"/>
        <v>1.0000000000000004E-39</v>
      </c>
      <c r="H42" s="8">
        <f t="shared" si="5"/>
        <v>9.9999999999999964E+38</v>
      </c>
      <c r="I42" s="8">
        <f t="shared" si="7"/>
        <v>2.5231325169149629E+18</v>
      </c>
      <c r="J42" s="8">
        <f t="shared" si="10"/>
        <v>2523132516914963</v>
      </c>
    </row>
    <row r="43" spans="1:10">
      <c r="A43" s="6">
        <f>POWER(10,-40)</f>
        <v>9.9999999999999993E-41</v>
      </c>
      <c r="B43" s="6">
        <f t="shared" si="0"/>
        <v>1E+40</v>
      </c>
      <c r="C43" s="6">
        <f t="shared" si="8"/>
        <v>6.3661828367710725E+37</v>
      </c>
      <c r="D43" s="6">
        <f t="shared" si="9"/>
        <v>7.9788362790391132E+18</v>
      </c>
      <c r="E43" s="6">
        <f t="shared" si="3"/>
        <v>7978836279039113</v>
      </c>
      <c r="G43" s="8">
        <f t="shared" si="6"/>
        <v>1.0000000000000003E-40</v>
      </c>
      <c r="H43" s="8">
        <f t="shared" si="5"/>
        <v>9.9999999999999967E+39</v>
      </c>
      <c r="I43" s="8">
        <f t="shared" si="7"/>
        <v>7.9788455914597591E+18</v>
      </c>
      <c r="J43" s="8">
        <f t="shared" si="10"/>
        <v>7978845591459759</v>
      </c>
    </row>
    <row r="44" spans="1:10">
      <c r="A44" s="6">
        <f>POWER(10,-41)</f>
        <v>1E-41</v>
      </c>
      <c r="B44" s="6">
        <f t="shared" si="0"/>
        <v>1E+41</v>
      </c>
      <c r="C44" s="6">
        <f t="shared" si="8"/>
        <v>6.3661828367710729E+38</v>
      </c>
      <c r="D44" s="6">
        <f t="shared" si="9"/>
        <v>2.5231295719346385E+19</v>
      </c>
      <c r="E44" s="6">
        <f t="shared" si="3"/>
        <v>2.5231295719346384E+16</v>
      </c>
      <c r="G44" s="8">
        <f t="shared" si="6"/>
        <v>1.0000000000000004E-41</v>
      </c>
      <c r="H44" s="8">
        <f t="shared" si="5"/>
        <v>9.9999999999999962E+40</v>
      </c>
      <c r="I44" s="8">
        <f t="shared" si="7"/>
        <v>2.5231325166462681E+19</v>
      </c>
      <c r="J44" s="8">
        <f t="shared" si="10"/>
        <v>2.523132516646268E+16</v>
      </c>
    </row>
    <row r="45" spans="1:10">
      <c r="A45" s="6">
        <f>POWER(10,-42)</f>
        <v>9.9999999999999988E-43</v>
      </c>
      <c r="B45" s="6">
        <f t="shared" si="0"/>
        <v>1E+42</v>
      </c>
      <c r="C45" s="6">
        <f t="shared" si="8"/>
        <v>6.3661828367710735E+39</v>
      </c>
      <c r="D45" s="6">
        <f t="shared" si="9"/>
        <v>7.9788362790391136E+19</v>
      </c>
      <c r="E45" s="6">
        <f t="shared" si="3"/>
        <v>7.9788362790391136E+16</v>
      </c>
      <c r="G45" s="8">
        <f t="shared" si="6"/>
        <v>1.0000000000000004E-42</v>
      </c>
      <c r="H45" s="8">
        <f t="shared" si="5"/>
        <v>9.9999999999999958E+41</v>
      </c>
      <c r="I45" s="8">
        <f t="shared" si="7"/>
        <v>7.9788455906100724E+19</v>
      </c>
      <c r="J45" s="8">
        <f t="shared" si="10"/>
        <v>7.978845590610072E+16</v>
      </c>
    </row>
    <row r="46" spans="1:10">
      <c r="A46" s="6">
        <f>POWER(10,-43)</f>
        <v>1.0000000000000001E-43</v>
      </c>
      <c r="B46" s="6">
        <f t="shared" si="0"/>
        <v>9.9999999999999989E+42</v>
      </c>
      <c r="C46" s="6">
        <f t="shared" si="8"/>
        <v>6.3661828367710716E+40</v>
      </c>
      <c r="D46" s="6">
        <f t="shared" si="9"/>
        <v>2.5231295719346382E+20</v>
      </c>
      <c r="E46" s="6">
        <f t="shared" si="3"/>
        <v>2.5231295719346384E+17</v>
      </c>
      <c r="G46" s="8">
        <f t="shared" si="6"/>
        <v>1.0000000000000003E-43</v>
      </c>
      <c r="H46" s="8">
        <f t="shared" si="5"/>
        <v>9.9999999999999977E+42</v>
      </c>
      <c r="I46" s="8">
        <f t="shared" si="7"/>
        <v>2.5231325163775738E+20</v>
      </c>
      <c r="J46" s="8">
        <f t="shared" si="10"/>
        <v>2.5231325163775738E+17</v>
      </c>
    </row>
    <row r="47" spans="1:10">
      <c r="A47" s="6">
        <f>POWER(10,-44)</f>
        <v>9.9999999999999995E-45</v>
      </c>
      <c r="B47" s="6">
        <f t="shared" si="0"/>
        <v>1.0000000000000001E+44</v>
      </c>
      <c r="C47" s="6">
        <f t="shared" si="8"/>
        <v>6.3661828367710726E+41</v>
      </c>
      <c r="D47" s="6">
        <f t="shared" si="9"/>
        <v>7.9788362790391133E+20</v>
      </c>
      <c r="E47" s="6">
        <f t="shared" si="3"/>
        <v>7.978836279039113E+17</v>
      </c>
      <c r="G47" s="8">
        <f t="shared" si="6"/>
        <v>1.0000000000000003E-44</v>
      </c>
      <c r="H47" s="8">
        <f t="shared" si="5"/>
        <v>9.9999999999999969E+43</v>
      </c>
      <c r="I47" s="8">
        <f t="shared" si="7"/>
        <v>7.978845589760386E+20</v>
      </c>
      <c r="J47" s="8">
        <f t="shared" si="10"/>
        <v>7.9788455897603866E+17</v>
      </c>
    </row>
    <row r="48" spans="1:10">
      <c r="A48" s="6">
        <f>POWER(10,-45)</f>
        <v>1.0000000000000001E-45</v>
      </c>
      <c r="B48" s="6">
        <f t="shared" si="0"/>
        <v>9.9999999999999993E+44</v>
      </c>
      <c r="C48" s="6">
        <f t="shared" si="8"/>
        <v>6.3661828367710715E+42</v>
      </c>
      <c r="D48" s="6">
        <f t="shared" si="9"/>
        <v>2.5231295719346384E+21</v>
      </c>
      <c r="E48" s="6">
        <f t="shared" si="3"/>
        <v>2.5231295719346386E+18</v>
      </c>
      <c r="G48" s="8">
        <f t="shared" si="6"/>
        <v>1.0000000000000003E-45</v>
      </c>
      <c r="H48" s="8">
        <f t="shared" si="5"/>
        <v>9.9999999999999977E+44</v>
      </c>
      <c r="I48" s="8">
        <f t="shared" si="7"/>
        <v>2.5231325161088793E+21</v>
      </c>
      <c r="J48" s="8">
        <f t="shared" si="10"/>
        <v>2.5231325161088794E+18</v>
      </c>
    </row>
    <row r="49" spans="1:10">
      <c r="A49" s="6">
        <f>POWER(10,-46)</f>
        <v>1E-46</v>
      </c>
      <c r="B49" s="6">
        <f t="shared" si="0"/>
        <v>9.9999999999999999E+45</v>
      </c>
      <c r="C49" s="6">
        <f t="shared" si="8"/>
        <v>6.3661828367710732E+43</v>
      </c>
      <c r="D49" s="6">
        <f t="shared" si="9"/>
        <v>7.9788362790391136E+21</v>
      </c>
      <c r="E49" s="6">
        <f t="shared" si="3"/>
        <v>7.9788362790391132E+18</v>
      </c>
      <c r="G49" s="8">
        <f>+G48/10</f>
        <v>1.0000000000000002E-46</v>
      </c>
      <c r="H49" s="8">
        <f t="shared" si="5"/>
        <v>9.9999999999999974E+45</v>
      </c>
      <c r="I49" s="8">
        <f t="shared" si="7"/>
        <v>7.9788455889106989E+21</v>
      </c>
      <c r="J49" s="8">
        <f t="shared" si="10"/>
        <v>7.9788455889106985E+18</v>
      </c>
    </row>
    <row r="50" spans="1:10">
      <c r="A50" s="6">
        <f>POWER(10,-47)</f>
        <v>9.9999999999999997E-48</v>
      </c>
      <c r="B50" s="6">
        <f t="shared" si="0"/>
        <v>1E+47</v>
      </c>
      <c r="C50" s="6">
        <f t="shared" si="8"/>
        <v>6.366182836771073E+44</v>
      </c>
      <c r="D50" s="6">
        <f t="shared" si="9"/>
        <v>2.5231295719346388E+22</v>
      </c>
      <c r="E50" s="6">
        <f t="shared" si="3"/>
        <v>2.5231295719346389E+19</v>
      </c>
      <c r="G50" s="8">
        <f>+G49/10</f>
        <v>1.0000000000000002E-47</v>
      </c>
      <c r="H50" s="8">
        <f t="shared" si="5"/>
        <v>9.9999999999999984E+46</v>
      </c>
      <c r="I50" s="8">
        <f t="shared" si="7"/>
        <v>2.5231325158401848E+22</v>
      </c>
      <c r="J50" s="8">
        <f t="shared" si="10"/>
        <v>2.5231325158401847E+19</v>
      </c>
    </row>
    <row r="51" spans="1:10">
      <c r="A51" s="6">
        <f>POWER(10,-48)</f>
        <v>9.9999999999999997E-49</v>
      </c>
      <c r="B51" s="6">
        <f t="shared" si="0"/>
        <v>1E+48</v>
      </c>
      <c r="C51" s="6">
        <f t="shared" si="8"/>
        <v>6.3661828367710724E+45</v>
      </c>
      <c r="D51" s="6">
        <f t="shared" si="9"/>
        <v>7.978836279039114E+22</v>
      </c>
      <c r="E51" s="6">
        <f t="shared" si="3"/>
        <v>7.9788362790391136E+19</v>
      </c>
      <c r="G51" s="8">
        <f>+G50/10</f>
        <v>1.0000000000000003E-48</v>
      </c>
      <c r="H51" s="8">
        <f t="shared" si="5"/>
        <v>9.9999999999999972E+47</v>
      </c>
      <c r="I51" s="8">
        <f t="shared" si="7"/>
        <v>7.978845588061013E+22</v>
      </c>
      <c r="J51" s="8">
        <f t="shared" si="10"/>
        <v>7.9788455880610136E+19</v>
      </c>
    </row>
    <row r="52" spans="1:10">
      <c r="A52" s="6">
        <f>POWER(10,-49)</f>
        <v>1.0000000000000001E-49</v>
      </c>
      <c r="B52" s="6">
        <f t="shared" si="0"/>
        <v>9.9999999999999982E+48</v>
      </c>
      <c r="C52" s="6">
        <f t="shared" si="8"/>
        <v>6.3661828367710711E+46</v>
      </c>
      <c r="D52" s="6">
        <f t="shared" si="9"/>
        <v>2.5231295719346383E+23</v>
      </c>
      <c r="E52" s="6">
        <f t="shared" si="3"/>
        <v>2.5231295719346382E+20</v>
      </c>
      <c r="G52" s="8">
        <f t="shared" ref="G52:G107" si="11">+G51/10</f>
        <v>1.0000000000000003E-49</v>
      </c>
      <c r="H52" s="8">
        <f t="shared" si="5"/>
        <v>9.9999999999999969E+48</v>
      </c>
      <c r="I52" s="8">
        <f t="shared" si="7"/>
        <v>2.5231325155714904E+23</v>
      </c>
      <c r="J52" s="8">
        <f t="shared" si="10"/>
        <v>2.5231325155714905E+20</v>
      </c>
    </row>
    <row r="53" spans="1:10">
      <c r="G53" s="8">
        <f t="shared" si="11"/>
        <v>1.0000000000000004E-50</v>
      </c>
      <c r="H53" s="8">
        <f t="shared" si="5"/>
        <v>9.9999999999999966E+49</v>
      </c>
      <c r="I53" s="8">
        <f t="shared" si="7"/>
        <v>7.9788455872113256E+23</v>
      </c>
      <c r="J53" s="8">
        <f t="shared" si="10"/>
        <v>7.9788455872113253E+20</v>
      </c>
    </row>
    <row r="54" spans="1:10">
      <c r="A54" s="2" t="s">
        <v>0</v>
      </c>
      <c r="B54" s="2" t="s">
        <v>7</v>
      </c>
      <c r="C54" s="2"/>
      <c r="D54" s="2" t="s">
        <v>8</v>
      </c>
      <c r="E54" s="2" t="s">
        <v>4</v>
      </c>
      <c r="F54" s="9"/>
      <c r="G54" s="8">
        <f t="shared" si="11"/>
        <v>1.0000000000000003E-51</v>
      </c>
      <c r="H54" s="8">
        <f t="shared" si="5"/>
        <v>9.9999999999999966E+50</v>
      </c>
      <c r="I54" s="8">
        <f t="shared" si="7"/>
        <v>2.5231325153027958E+24</v>
      </c>
      <c r="J54" s="8">
        <f t="shared" si="10"/>
        <v>2.5231325153027959E+21</v>
      </c>
    </row>
    <row r="55" spans="1:10">
      <c r="A55" s="2" t="s">
        <v>5</v>
      </c>
      <c r="B55" s="2" t="s">
        <v>6</v>
      </c>
      <c r="C55" s="2" t="s">
        <v>2</v>
      </c>
      <c r="D55" s="2" t="s">
        <v>1</v>
      </c>
      <c r="E55" s="2" t="s">
        <v>3</v>
      </c>
      <c r="F55" s="9"/>
      <c r="G55" s="8">
        <f t="shared" si="11"/>
        <v>1.0000000000000004E-52</v>
      </c>
      <c r="H55" s="8">
        <f t="shared" si="5"/>
        <v>9.9999999999999959E+51</v>
      </c>
      <c r="I55" s="8">
        <f t="shared" si="7"/>
        <v>7.978845586361639E+24</v>
      </c>
      <c r="J55" s="8">
        <f t="shared" si="10"/>
        <v>7.978845586361639E+21</v>
      </c>
    </row>
    <row r="56" spans="1:10">
      <c r="G56" s="8">
        <f t="shared" si="11"/>
        <v>1.0000000000000004E-53</v>
      </c>
      <c r="H56" s="8">
        <f t="shared" si="5"/>
        <v>9.9999999999999957E+52</v>
      </c>
      <c r="I56" s="8">
        <f t="shared" si="7"/>
        <v>2.5231325150341013E+25</v>
      </c>
      <c r="J56" s="8">
        <f t="shared" si="10"/>
        <v>2.5231325150341012E+22</v>
      </c>
    </row>
    <row r="57" spans="1:10">
      <c r="A57" s="6">
        <f>POWER(10,-50)</f>
        <v>9.9999999999999989E-51</v>
      </c>
      <c r="B57" s="6">
        <f t="shared" ref="B57:B67" si="12">+(1/A57)</f>
        <v>1.0000000000000001E+50</v>
      </c>
      <c r="C57" s="6">
        <f t="shared" ref="C57:C67" si="13">+(200*B57/3.1416/10000)</f>
        <v>6.3661828367710735E+47</v>
      </c>
      <c r="D57" s="6">
        <f t="shared" ref="D57:D67" si="14">SQRT(+C57)</f>
        <v>7.9788362790391143E+23</v>
      </c>
      <c r="E57" s="6">
        <f t="shared" ref="E57:E67" si="15">+D57/1000</f>
        <v>7.9788362790391146E+20</v>
      </c>
      <c r="G57" s="8">
        <f t="shared" si="11"/>
        <v>1.0000000000000003E-54</v>
      </c>
      <c r="H57" s="8">
        <f t="shared" si="5"/>
        <v>9.9999999999999974E+53</v>
      </c>
      <c r="I57" s="8">
        <f t="shared" si="7"/>
        <v>7.9788455855119534E+25</v>
      </c>
      <c r="J57" s="8">
        <f t="shared" si="10"/>
        <v>7.9788455855119533E+22</v>
      </c>
    </row>
    <row r="58" spans="1:10">
      <c r="A58" s="6">
        <f>POWER(10,-51)</f>
        <v>1E-51</v>
      </c>
      <c r="B58" s="6">
        <f t="shared" si="12"/>
        <v>9.9999999999999999E+50</v>
      </c>
      <c r="C58" s="6">
        <f t="shared" si="13"/>
        <v>6.3661828367710714E+48</v>
      </c>
      <c r="D58" s="6">
        <f t="shared" si="14"/>
        <v>2.5231295719346383E+24</v>
      </c>
      <c r="E58" s="6">
        <f t="shared" si="15"/>
        <v>2.5231295719346384E+21</v>
      </c>
      <c r="G58" s="8">
        <f t="shared" si="11"/>
        <v>1.0000000000000004E-55</v>
      </c>
      <c r="H58" s="8">
        <f t="shared" si="5"/>
        <v>9.999999999999996E+54</v>
      </c>
      <c r="I58" s="8">
        <f t="shared" si="7"/>
        <v>2.5231325147654069E+26</v>
      </c>
      <c r="J58" s="8">
        <f t="shared" si="10"/>
        <v>2.5231325147654069E+23</v>
      </c>
    </row>
    <row r="59" spans="1:10">
      <c r="A59" s="6">
        <f>POWER(10,-52)</f>
        <v>1E-52</v>
      </c>
      <c r="B59" s="6">
        <f t="shared" si="12"/>
        <v>9.9999999999999999E+51</v>
      </c>
      <c r="C59" s="6">
        <f t="shared" si="13"/>
        <v>6.366182836771073E+49</v>
      </c>
      <c r="D59" s="6">
        <f t="shared" si="14"/>
        <v>7.9788362790391138E+24</v>
      </c>
      <c r="E59" s="6">
        <f t="shared" si="15"/>
        <v>7.9788362790391136E+21</v>
      </c>
      <c r="G59" s="8">
        <f t="shared" si="11"/>
        <v>1.0000000000000004E-56</v>
      </c>
      <c r="H59" s="8">
        <f t="shared" si="5"/>
        <v>9.9999999999999966E+55</v>
      </c>
      <c r="I59" s="8">
        <f t="shared" si="7"/>
        <v>7.978845584662267E+26</v>
      </c>
      <c r="J59" s="8">
        <f t="shared" si="10"/>
        <v>7.9788455846622665E+23</v>
      </c>
    </row>
    <row r="60" spans="1:10">
      <c r="A60" s="6">
        <f>POWER(10,-53)</f>
        <v>1E-53</v>
      </c>
      <c r="B60" s="6">
        <f t="shared" si="12"/>
        <v>9.9999999999999999E+52</v>
      </c>
      <c r="C60" s="6">
        <f t="shared" si="13"/>
        <v>6.3661828367710722E+50</v>
      </c>
      <c r="D60" s="6">
        <f t="shared" si="14"/>
        <v>2.5231295719346384E+25</v>
      </c>
      <c r="E60" s="6">
        <f t="shared" si="15"/>
        <v>2.5231295719346383E+22</v>
      </c>
      <c r="G60" s="8">
        <f t="shared" si="11"/>
        <v>1.0000000000000004E-57</v>
      </c>
      <c r="H60" s="8">
        <f t="shared" si="5"/>
        <v>9.999999999999997E+56</v>
      </c>
      <c r="I60" s="8">
        <f t="shared" si="7"/>
        <v>2.5231325144967124E+27</v>
      </c>
      <c r="J60" s="8">
        <f t="shared" si="10"/>
        <v>2.5231325144967125E+24</v>
      </c>
    </row>
    <row r="61" spans="1:10">
      <c r="A61" s="6">
        <f>POWER(10,-54)</f>
        <v>9.9999999999999989E-55</v>
      </c>
      <c r="B61" s="6">
        <f t="shared" si="12"/>
        <v>1.0000000000000001E+54</v>
      </c>
      <c r="C61" s="6">
        <f t="shared" si="13"/>
        <v>6.366182836771072E+51</v>
      </c>
      <c r="D61" s="6">
        <f t="shared" si="14"/>
        <v>7.9788362790391129E+25</v>
      </c>
      <c r="E61" s="6">
        <f t="shared" si="15"/>
        <v>7.9788362790391123E+22</v>
      </c>
      <c r="G61" s="8">
        <f t="shared" si="11"/>
        <v>1.0000000000000004E-58</v>
      </c>
      <c r="H61" s="8">
        <f t="shared" si="5"/>
        <v>9.9999999999999967E+57</v>
      </c>
      <c r="I61" s="8">
        <f t="shared" si="7"/>
        <v>7.9788455838125801E+27</v>
      </c>
      <c r="J61" s="8">
        <f t="shared" si="10"/>
        <v>7.9788455838125802E+24</v>
      </c>
    </row>
    <row r="62" spans="1:10">
      <c r="A62" s="6">
        <f>POWER(10,-55)</f>
        <v>9.9999999999999999E-56</v>
      </c>
      <c r="B62" s="6">
        <f t="shared" si="12"/>
        <v>1E+55</v>
      </c>
      <c r="C62" s="6">
        <f t="shared" si="13"/>
        <v>6.3661828367710731E+52</v>
      </c>
      <c r="D62" s="6">
        <f t="shared" si="14"/>
        <v>2.5231295719346387E+26</v>
      </c>
      <c r="E62" s="6">
        <f t="shared" si="15"/>
        <v>2.5231295719346386E+23</v>
      </c>
      <c r="G62" s="8">
        <f t="shared" si="11"/>
        <v>1.0000000000000005E-59</v>
      </c>
      <c r="H62" s="8">
        <f t="shared" si="5"/>
        <v>9.9999999999999953E+58</v>
      </c>
      <c r="I62" s="8">
        <f t="shared" si="7"/>
        <v>2.5231325142280177E+28</v>
      </c>
      <c r="J62" s="8">
        <f t="shared" si="10"/>
        <v>2.5231325142280176E+25</v>
      </c>
    </row>
    <row r="63" spans="1:10">
      <c r="A63" s="6">
        <f>POWER(10,-56)</f>
        <v>9.9999999999999993E-57</v>
      </c>
      <c r="B63" s="6">
        <f t="shared" si="12"/>
        <v>1.0000000000000001E+56</v>
      </c>
      <c r="C63" s="6">
        <f t="shared" si="13"/>
        <v>6.3661828367710729E+53</v>
      </c>
      <c r="D63" s="6">
        <f t="shared" si="14"/>
        <v>7.9788362790391133E+26</v>
      </c>
      <c r="E63" s="6">
        <f t="shared" si="15"/>
        <v>7.978836279039113E+23</v>
      </c>
      <c r="G63" s="8">
        <f t="shared" si="11"/>
        <v>1.0000000000000005E-60</v>
      </c>
      <c r="H63" s="8">
        <f t="shared" si="5"/>
        <v>9.9999999999999941E+59</v>
      </c>
      <c r="I63" s="8">
        <f t="shared" si="7"/>
        <v>7.9788455829628924E+28</v>
      </c>
      <c r="J63" s="8">
        <f t="shared" si="10"/>
        <v>7.978845582962892E+25</v>
      </c>
    </row>
    <row r="64" spans="1:10">
      <c r="A64" s="6">
        <f>POWER(10,-57)</f>
        <v>9.9999999999999995E-58</v>
      </c>
      <c r="B64" s="6">
        <f t="shared" si="12"/>
        <v>1E+57</v>
      </c>
      <c r="C64" s="6">
        <f t="shared" si="13"/>
        <v>6.3661828367710734E+54</v>
      </c>
      <c r="D64" s="6">
        <f t="shared" si="14"/>
        <v>2.5231295719346389E+27</v>
      </c>
      <c r="E64" s="6">
        <f t="shared" si="15"/>
        <v>2.5231295719346388E+24</v>
      </c>
      <c r="G64" s="8">
        <f t="shared" si="11"/>
        <v>1.0000000000000006E-61</v>
      </c>
      <c r="H64" s="8">
        <f t="shared" si="5"/>
        <v>9.9999999999999938E+60</v>
      </c>
      <c r="I64" s="8">
        <f t="shared" si="7"/>
        <v>2.5231325139593233E+29</v>
      </c>
      <c r="J64" s="8">
        <f t="shared" si="10"/>
        <v>2.5231325139593233E+26</v>
      </c>
    </row>
    <row r="65" spans="1:10">
      <c r="A65" s="6">
        <f>POWER(10,-58)</f>
        <v>1E-58</v>
      </c>
      <c r="B65" s="6">
        <f t="shared" si="12"/>
        <v>9.9999999999999994E+57</v>
      </c>
      <c r="C65" s="6">
        <f t="shared" si="13"/>
        <v>6.3661828367710712E+55</v>
      </c>
      <c r="D65" s="6">
        <f t="shared" si="14"/>
        <v>7.9788362790391124E+27</v>
      </c>
      <c r="E65" s="6">
        <f t="shared" si="15"/>
        <v>7.9788362790391127E+24</v>
      </c>
      <c r="G65" s="8">
        <f t="shared" si="11"/>
        <v>1.0000000000000005E-62</v>
      </c>
      <c r="H65" s="8">
        <f t="shared" si="5"/>
        <v>9.9999999999999958E+61</v>
      </c>
      <c r="I65" s="8">
        <f t="shared" si="7"/>
        <v>7.9788455821132067E+29</v>
      </c>
      <c r="J65" s="8">
        <f t="shared" si="10"/>
        <v>7.9788455821132073E+26</v>
      </c>
    </row>
    <row r="66" spans="1:10">
      <c r="A66" s="6">
        <f>POWER(10,-59)</f>
        <v>1E-59</v>
      </c>
      <c r="B66" s="6">
        <f t="shared" si="12"/>
        <v>9.9999999999999997E+58</v>
      </c>
      <c r="C66" s="6">
        <f t="shared" si="13"/>
        <v>6.3661828367710718E+56</v>
      </c>
      <c r="D66" s="6">
        <f t="shared" si="14"/>
        <v>2.5231295719346384E+28</v>
      </c>
      <c r="E66" s="6">
        <f t="shared" si="15"/>
        <v>2.5231295719346384E+25</v>
      </c>
      <c r="G66" s="8">
        <f t="shared" si="11"/>
        <v>1.0000000000000005E-63</v>
      </c>
      <c r="H66" s="8">
        <f t="shared" si="5"/>
        <v>9.9999999999999951E+62</v>
      </c>
      <c r="I66" s="8">
        <f t="shared" si="7"/>
        <v>2.523132513690629E+30</v>
      </c>
      <c r="J66" s="8">
        <f t="shared" si="10"/>
        <v>2.5231325136906291E+27</v>
      </c>
    </row>
    <row r="67" spans="1:10">
      <c r="A67" s="6">
        <f>POWER(10,-60)</f>
        <v>1.0000000000000001E-60</v>
      </c>
      <c r="B67" s="6">
        <f t="shared" si="12"/>
        <v>9.9999999999999995E+59</v>
      </c>
      <c r="C67" s="6">
        <f t="shared" si="13"/>
        <v>6.3661828367710718E+57</v>
      </c>
      <c r="D67" s="6">
        <f t="shared" si="14"/>
        <v>7.9788362790391138E+28</v>
      </c>
      <c r="E67" s="6">
        <f t="shared" si="15"/>
        <v>7.9788362790391129E+25</v>
      </c>
      <c r="G67" s="8">
        <f t="shared" si="11"/>
        <v>1.0000000000000005E-64</v>
      </c>
      <c r="H67" s="8">
        <f t="shared" si="5"/>
        <v>9.9999999999999958E+63</v>
      </c>
      <c r="I67" s="8">
        <f t="shared" si="7"/>
        <v>7.9788455812635208E+30</v>
      </c>
      <c r="J67" s="8">
        <f t="shared" si="10"/>
        <v>7.9788455812635207E+27</v>
      </c>
    </row>
    <row r="68" spans="1:10">
      <c r="C68" s="6"/>
      <c r="G68" s="8">
        <f t="shared" si="11"/>
        <v>1.0000000000000006E-65</v>
      </c>
      <c r="H68" s="8">
        <f t="shared" si="5"/>
        <v>9.9999999999999941E+64</v>
      </c>
      <c r="I68" s="8">
        <f t="shared" si="7"/>
        <v>2.5231325134219345E+31</v>
      </c>
      <c r="J68" s="8">
        <f t="shared" ref="J68:J99" si="16">+I68/1000</f>
        <v>2.5231325134219345E+28</v>
      </c>
    </row>
    <row r="69" spans="1:10">
      <c r="F69" s="3">
        <f>POWER(10,-3)</f>
        <v>1E-3</v>
      </c>
      <c r="G69" s="8">
        <f t="shared" si="11"/>
        <v>1.0000000000000005E-66</v>
      </c>
      <c r="H69" s="8">
        <f t="shared" ref="H69:H107" si="17">+G69^-1</f>
        <v>9.9999999999999957E+65</v>
      </c>
      <c r="I69" s="8">
        <f t="shared" si="7"/>
        <v>7.9788455804138336E+31</v>
      </c>
      <c r="J69" s="8">
        <f t="shared" si="16"/>
        <v>7.9788455804138339E+28</v>
      </c>
    </row>
    <row r="70" spans="1:10">
      <c r="F70" s="3">
        <f>POWER(10,-2)</f>
        <v>0.01</v>
      </c>
      <c r="G70" s="8">
        <f t="shared" si="11"/>
        <v>1.0000000000000004E-67</v>
      </c>
      <c r="H70" s="8">
        <f t="shared" si="17"/>
        <v>9.9999999999999953E+66</v>
      </c>
      <c r="I70" s="8">
        <f t="shared" ref="I70:I107" si="18">+I69*3.16227766</f>
        <v>2.5231325131532401E+32</v>
      </c>
      <c r="J70" s="8">
        <f t="shared" si="16"/>
        <v>2.5231325131532402E+29</v>
      </c>
    </row>
    <row r="71" spans="1:10" ht="12" customHeight="1" thickBot="1">
      <c r="A71" s="6"/>
      <c r="B71" s="1"/>
      <c r="C71" s="1"/>
      <c r="D71" s="1"/>
      <c r="G71" s="8">
        <f t="shared" si="11"/>
        <v>1.0000000000000005E-68</v>
      </c>
      <c r="H71" s="8">
        <f t="shared" si="17"/>
        <v>9.9999999999999947E+67</v>
      </c>
      <c r="I71" s="8">
        <f t="shared" si="18"/>
        <v>7.9788455795641476E+32</v>
      </c>
      <c r="J71" s="8">
        <f t="shared" si="16"/>
        <v>7.9788455795641482E+29</v>
      </c>
    </row>
    <row r="72" spans="1:10" ht="12" customHeight="1">
      <c r="A72" s="4" t="s">
        <v>0</v>
      </c>
      <c r="B72" s="4" t="s">
        <v>7</v>
      </c>
      <c r="C72" s="4" t="s">
        <v>9</v>
      </c>
      <c r="D72" s="4" t="s">
        <v>4</v>
      </c>
      <c r="E72" s="6">
        <f>+C75/C74</f>
        <v>3.16227766</v>
      </c>
      <c r="G72" s="8">
        <f t="shared" si="11"/>
        <v>1.0000000000000005E-69</v>
      </c>
      <c r="H72" s="8">
        <f t="shared" si="17"/>
        <v>9.999999999999995E+68</v>
      </c>
      <c r="I72" s="8">
        <f t="shared" si="18"/>
        <v>2.5231325128845456E+33</v>
      </c>
      <c r="J72" s="8">
        <f t="shared" si="16"/>
        <v>2.5231325128845455E+30</v>
      </c>
    </row>
    <row r="73" spans="1:10" ht="12" customHeight="1">
      <c r="A73" s="5" t="s">
        <v>5</v>
      </c>
      <c r="B73" s="5" t="s">
        <v>6</v>
      </c>
      <c r="C73" s="5" t="s">
        <v>10</v>
      </c>
      <c r="D73" s="5" t="s">
        <v>11</v>
      </c>
      <c r="E73" s="6">
        <v>3.16227766</v>
      </c>
      <c r="G73" s="8">
        <f t="shared" si="11"/>
        <v>1.0000000000000005E-70</v>
      </c>
      <c r="H73" s="8">
        <f t="shared" si="17"/>
        <v>9.9999999999999946E+69</v>
      </c>
      <c r="I73" s="8">
        <f t="shared" si="18"/>
        <v>7.9788455787144605E+33</v>
      </c>
      <c r="J73" s="8">
        <f t="shared" si="16"/>
        <v>7.9788455787144608E+30</v>
      </c>
    </row>
    <row r="74" spans="1:10" ht="12" customHeight="1">
      <c r="A74" s="7">
        <f>10^-(1)</f>
        <v>0.1</v>
      </c>
      <c r="B74" s="7">
        <f>+A74^-1</f>
        <v>10</v>
      </c>
      <c r="C74" s="7">
        <f>+SQRT(200/10000*B74/PI())</f>
        <v>0.252313252202016</v>
      </c>
      <c r="D74" s="7">
        <f>+C74/1000</f>
        <v>2.5231325220201599E-4</v>
      </c>
      <c r="G74" s="8">
        <f t="shared" si="11"/>
        <v>1.0000000000000005E-71</v>
      </c>
      <c r="H74" s="8">
        <f t="shared" si="17"/>
        <v>9.9999999999999943E+70</v>
      </c>
      <c r="I74" s="8">
        <f t="shared" si="18"/>
        <v>2.5231325126158509E+34</v>
      </c>
      <c r="J74" s="8">
        <f t="shared" si="16"/>
        <v>2.523132512615851E+31</v>
      </c>
    </row>
    <row r="75" spans="1:10" ht="12" customHeight="1">
      <c r="A75" s="8">
        <f>+A74/10</f>
        <v>0.01</v>
      </c>
      <c r="B75" s="8">
        <f t="shared" ref="B75:B138" si="19">+A75^-1</f>
        <v>100</v>
      </c>
      <c r="C75" s="8">
        <f>+C74*3.16227766</f>
        <v>0.79788456076038106</v>
      </c>
      <c r="D75" s="8">
        <f t="shared" ref="D75:D138" si="20">+C75/1000</f>
        <v>7.9788456076038106E-4</v>
      </c>
      <c r="E75" s="6"/>
      <c r="G75" s="8">
        <f t="shared" si="11"/>
        <v>1.0000000000000005E-72</v>
      </c>
      <c r="H75" s="8">
        <f t="shared" si="17"/>
        <v>9.9999999999999955E+71</v>
      </c>
      <c r="I75" s="8">
        <f t="shared" si="18"/>
        <v>7.9788455778647731E+34</v>
      </c>
      <c r="J75" s="8">
        <f t="shared" si="16"/>
        <v>7.9788455778647728E+31</v>
      </c>
    </row>
    <row r="76" spans="1:10" ht="12" customHeight="1">
      <c r="A76" s="8">
        <f t="shared" ref="A76:A120" si="21">+A75/10</f>
        <v>1E-3</v>
      </c>
      <c r="B76" s="8">
        <f t="shared" si="19"/>
        <v>1000</v>
      </c>
      <c r="C76" s="8">
        <f t="shared" ref="C76:C121" si="22">+C75*3.16227766</f>
        <v>2.5231325217514655</v>
      </c>
      <c r="D76" s="8">
        <f t="shared" si="20"/>
        <v>2.5231325217514654E-3</v>
      </c>
      <c r="E76" s="6"/>
      <c r="G76" s="8">
        <f t="shared" si="11"/>
        <v>1.0000000000000005E-73</v>
      </c>
      <c r="H76" s="8">
        <f t="shared" si="17"/>
        <v>9.9999999999999951E+72</v>
      </c>
      <c r="I76" s="8">
        <f t="shared" si="18"/>
        <v>2.5231325123471562E+35</v>
      </c>
      <c r="J76" s="8">
        <f t="shared" si="16"/>
        <v>2.5231325123471563E+32</v>
      </c>
    </row>
    <row r="77" spans="1:10" ht="12" customHeight="1">
      <c r="A77" s="8">
        <f t="shared" si="21"/>
        <v>1E-4</v>
      </c>
      <c r="B77" s="8">
        <f t="shared" si="19"/>
        <v>10000</v>
      </c>
      <c r="C77" s="8">
        <f t="shared" si="22"/>
        <v>7.9788456067541231</v>
      </c>
      <c r="D77" s="8">
        <f t="shared" si="20"/>
        <v>7.9788456067541227E-3</v>
      </c>
      <c r="E77" s="6"/>
      <c r="G77" s="8">
        <f t="shared" si="11"/>
        <v>1.0000000000000005E-74</v>
      </c>
      <c r="H77" s="8">
        <f t="shared" si="17"/>
        <v>9.9999999999999945E+73</v>
      </c>
      <c r="I77" s="8">
        <f t="shared" si="18"/>
        <v>7.9788455770150867E+35</v>
      </c>
      <c r="J77" s="8">
        <f t="shared" si="16"/>
        <v>7.9788455770150871E+32</v>
      </c>
    </row>
    <row r="78" spans="1:10" ht="12" customHeight="1">
      <c r="A78" s="8">
        <f t="shared" si="21"/>
        <v>1.0000000000000001E-5</v>
      </c>
      <c r="B78" s="8">
        <f t="shared" si="19"/>
        <v>99999.999999999985</v>
      </c>
      <c r="C78" s="8">
        <f t="shared" si="22"/>
        <v>25.231325214827709</v>
      </c>
      <c r="D78" s="8">
        <f t="shared" si="20"/>
        <v>2.523132521482771E-2</v>
      </c>
      <c r="E78" s="6"/>
      <c r="G78" s="8">
        <f t="shared" si="11"/>
        <v>1.0000000000000006E-75</v>
      </c>
      <c r="H78" s="8">
        <f t="shared" si="17"/>
        <v>9.9999999999999952E+74</v>
      </c>
      <c r="I78" s="8">
        <f t="shared" si="18"/>
        <v>2.5231325120784617E+36</v>
      </c>
      <c r="J78" s="8">
        <f t="shared" si="16"/>
        <v>2.5231325120784618E+33</v>
      </c>
    </row>
    <row r="79" spans="1:10" ht="12" customHeight="1">
      <c r="A79" s="8">
        <f t="shared" si="21"/>
        <v>1.0000000000000002E-6</v>
      </c>
      <c r="B79" s="8">
        <f t="shared" si="19"/>
        <v>999999.99999999988</v>
      </c>
      <c r="C79" s="8">
        <f t="shared" si="22"/>
        <v>79.788456059044364</v>
      </c>
      <c r="D79" s="8">
        <f t="shared" si="20"/>
        <v>7.978845605904436E-2</v>
      </c>
      <c r="E79" s="6"/>
      <c r="G79" s="8">
        <f t="shared" si="11"/>
        <v>1.0000000000000005E-76</v>
      </c>
      <c r="H79" s="8">
        <f t="shared" si="17"/>
        <v>9.999999999999994E+75</v>
      </c>
      <c r="I79" s="8">
        <f t="shared" si="18"/>
        <v>7.9788455761654002E+36</v>
      </c>
      <c r="J79" s="8">
        <f t="shared" si="16"/>
        <v>7.9788455761654007E+33</v>
      </c>
    </row>
    <row r="80" spans="1:10" ht="12" customHeight="1">
      <c r="A80" s="8">
        <f t="shared" si="21"/>
        <v>1.0000000000000002E-7</v>
      </c>
      <c r="B80" s="8">
        <f t="shared" si="19"/>
        <v>9999999.9999999981</v>
      </c>
      <c r="C80" s="8">
        <f t="shared" si="22"/>
        <v>252.31325212140763</v>
      </c>
      <c r="D80" s="8">
        <f t="shared" si="20"/>
        <v>0.25231325212140765</v>
      </c>
      <c r="E80" s="6"/>
      <c r="G80" s="8">
        <f t="shared" si="11"/>
        <v>1.0000000000000005E-77</v>
      </c>
      <c r="H80" s="8">
        <f t="shared" si="17"/>
        <v>9.9999999999999947E+76</v>
      </c>
      <c r="I80" s="8">
        <f t="shared" si="18"/>
        <v>2.5231325118097671E+37</v>
      </c>
      <c r="J80" s="8">
        <f t="shared" si="16"/>
        <v>2.5231325118097669E+34</v>
      </c>
    </row>
    <row r="81" spans="1:10" ht="12" customHeight="1">
      <c r="A81" s="8">
        <f t="shared" si="21"/>
        <v>1.0000000000000002E-8</v>
      </c>
      <c r="B81" s="8">
        <f t="shared" si="19"/>
        <v>99999999.999999985</v>
      </c>
      <c r="C81" s="8">
        <f t="shared" si="22"/>
        <v>797.88456050547495</v>
      </c>
      <c r="D81" s="8">
        <f t="shared" si="20"/>
        <v>0.79788456050547496</v>
      </c>
      <c r="E81" s="6"/>
      <c r="G81" s="8">
        <f t="shared" si="11"/>
        <v>1.0000000000000005E-78</v>
      </c>
      <c r="H81" s="8">
        <f t="shared" si="17"/>
        <v>9.999999999999996E+77</v>
      </c>
      <c r="I81" s="8">
        <f t="shared" si="18"/>
        <v>7.9788455753157126E+37</v>
      </c>
      <c r="J81" s="8">
        <f t="shared" si="16"/>
        <v>7.9788455753157125E+34</v>
      </c>
    </row>
    <row r="82" spans="1:10" ht="12" customHeight="1">
      <c r="A82" s="8">
        <f t="shared" si="21"/>
        <v>1.0000000000000003E-9</v>
      </c>
      <c r="B82" s="8">
        <f t="shared" si="19"/>
        <v>999999999.99999976</v>
      </c>
      <c r="C82" s="8">
        <f t="shared" si="22"/>
        <v>2523.1325209453817</v>
      </c>
      <c r="D82" s="8">
        <f t="shared" si="20"/>
        <v>2.5231325209453819</v>
      </c>
      <c r="E82" s="6"/>
      <c r="G82" s="8">
        <f t="shared" si="11"/>
        <v>1.0000000000000004E-79</v>
      </c>
      <c r="H82" s="8">
        <f t="shared" si="17"/>
        <v>9.9999999999999947E+78</v>
      </c>
      <c r="I82" s="8">
        <f t="shared" si="18"/>
        <v>2.5231325115410724E+38</v>
      </c>
      <c r="J82" s="8">
        <f t="shared" si="16"/>
        <v>2.5231325115410722E+35</v>
      </c>
    </row>
    <row r="83" spans="1:10" ht="12" customHeight="1">
      <c r="A83" s="8">
        <f t="shared" si="21"/>
        <v>1.0000000000000003E-10</v>
      </c>
      <c r="B83" s="8">
        <f t="shared" si="19"/>
        <v>9999999999.9999962</v>
      </c>
      <c r="C83" s="8">
        <f t="shared" si="22"/>
        <v>7978.845604205062</v>
      </c>
      <c r="D83" s="8">
        <f t="shared" si="20"/>
        <v>7.9788456042050617</v>
      </c>
      <c r="E83" s="6"/>
      <c r="G83" s="8">
        <f t="shared" si="11"/>
        <v>1.0000000000000005E-80</v>
      </c>
      <c r="H83" s="8">
        <f t="shared" si="17"/>
        <v>9.9999999999999947E+79</v>
      </c>
      <c r="I83" s="8">
        <f t="shared" si="18"/>
        <v>7.9788455744660258E+38</v>
      </c>
      <c r="J83" s="8">
        <f t="shared" si="16"/>
        <v>7.9788455744660256E+35</v>
      </c>
    </row>
    <row r="84" spans="1:10" ht="12" customHeight="1">
      <c r="A84" s="8">
        <f t="shared" si="21"/>
        <v>1.0000000000000003E-11</v>
      </c>
      <c r="B84" s="8">
        <f t="shared" si="19"/>
        <v>99999999999.999969</v>
      </c>
      <c r="C84" s="8">
        <f t="shared" si="22"/>
        <v>25231.325206766869</v>
      </c>
      <c r="D84" s="8">
        <f t="shared" si="20"/>
        <v>25.231325206766869</v>
      </c>
      <c r="E84" s="6"/>
      <c r="G84" s="8">
        <f t="shared" si="11"/>
        <v>1.0000000000000005E-81</v>
      </c>
      <c r="H84" s="8">
        <f t="shared" si="17"/>
        <v>9.999999999999995E+80</v>
      </c>
      <c r="I84" s="8">
        <f t="shared" si="18"/>
        <v>2.5231325112723781E+39</v>
      </c>
      <c r="J84" s="8">
        <f t="shared" si="16"/>
        <v>2.523132511272378E+36</v>
      </c>
    </row>
    <row r="85" spans="1:10" ht="12" customHeight="1">
      <c r="A85" s="8">
        <f t="shared" si="21"/>
        <v>1.0000000000000002E-12</v>
      </c>
      <c r="B85" s="8">
        <f t="shared" si="19"/>
        <v>999999999999.99988</v>
      </c>
      <c r="C85" s="8">
        <f t="shared" si="22"/>
        <v>79788.456033553754</v>
      </c>
      <c r="D85" s="8">
        <f t="shared" si="20"/>
        <v>79.788456033553757</v>
      </c>
      <c r="E85" s="6"/>
      <c r="G85" s="8">
        <f t="shared" si="11"/>
        <v>1.0000000000000005E-82</v>
      </c>
      <c r="H85" s="8">
        <f t="shared" si="17"/>
        <v>9.9999999999999946E+81</v>
      </c>
      <c r="I85" s="8">
        <f t="shared" si="18"/>
        <v>7.9788455736163393E+39</v>
      </c>
      <c r="J85" s="8">
        <f t="shared" si="16"/>
        <v>7.9788455736163388E+36</v>
      </c>
    </row>
    <row r="86" spans="1:10" ht="12" customHeight="1">
      <c r="A86" s="8">
        <f t="shared" si="21"/>
        <v>1.0000000000000002E-13</v>
      </c>
      <c r="B86" s="8">
        <f t="shared" si="19"/>
        <v>9999999999999.998</v>
      </c>
      <c r="C86" s="8">
        <f t="shared" si="22"/>
        <v>252313.25204079924</v>
      </c>
      <c r="D86" s="8">
        <f t="shared" si="20"/>
        <v>252.31325204079923</v>
      </c>
      <c r="E86" s="6"/>
      <c r="G86" s="8">
        <f t="shared" si="11"/>
        <v>1.0000000000000006E-83</v>
      </c>
      <c r="H86" s="8">
        <f t="shared" si="17"/>
        <v>9.9999999999999936E+82</v>
      </c>
      <c r="I86" s="8">
        <f t="shared" si="18"/>
        <v>2.5231325110036833E+40</v>
      </c>
      <c r="J86" s="8">
        <f t="shared" si="16"/>
        <v>2.5231325110036832E+37</v>
      </c>
    </row>
    <row r="87" spans="1:10" ht="12" customHeight="1">
      <c r="A87" s="8">
        <f t="shared" si="21"/>
        <v>1.0000000000000002E-14</v>
      </c>
      <c r="B87" s="8">
        <f t="shared" si="19"/>
        <v>99999999999999.984</v>
      </c>
      <c r="C87" s="8">
        <f t="shared" si="22"/>
        <v>797884.5602505689</v>
      </c>
      <c r="D87" s="8">
        <f t="shared" si="20"/>
        <v>797.88456025056894</v>
      </c>
      <c r="E87" s="6"/>
      <c r="G87" s="8">
        <f t="shared" si="11"/>
        <v>1.0000000000000006E-84</v>
      </c>
      <c r="H87" s="8">
        <f t="shared" si="17"/>
        <v>9.9999999999999941E+83</v>
      </c>
      <c r="I87" s="8">
        <f t="shared" si="18"/>
        <v>7.9788455727666518E+40</v>
      </c>
      <c r="J87" s="8">
        <f t="shared" si="16"/>
        <v>7.9788455727666519E+37</v>
      </c>
    </row>
    <row r="88" spans="1:10" ht="12" customHeight="1">
      <c r="A88" s="8">
        <f t="shared" si="21"/>
        <v>1.0000000000000001E-15</v>
      </c>
      <c r="B88" s="8">
        <f t="shared" si="19"/>
        <v>999999999999999.87</v>
      </c>
      <c r="C88" s="8">
        <f t="shared" si="22"/>
        <v>2523132.5201392979</v>
      </c>
      <c r="D88" s="8">
        <f t="shared" si="20"/>
        <v>2523.1325201392979</v>
      </c>
      <c r="E88" s="6"/>
      <c r="G88" s="8">
        <f t="shared" si="11"/>
        <v>1.0000000000000005E-85</v>
      </c>
      <c r="H88" s="8">
        <f t="shared" si="17"/>
        <v>9.999999999999995E+84</v>
      </c>
      <c r="I88" s="8">
        <f t="shared" si="18"/>
        <v>2.5231325107349886E+41</v>
      </c>
      <c r="J88" s="8">
        <f t="shared" si="16"/>
        <v>2.5231325107349886E+38</v>
      </c>
    </row>
    <row r="89" spans="1:10" ht="12" customHeight="1">
      <c r="A89" s="8">
        <f t="shared" si="21"/>
        <v>1.0000000000000001E-16</v>
      </c>
      <c r="B89" s="8">
        <f t="shared" si="19"/>
        <v>9999999999999998</v>
      </c>
      <c r="C89" s="8">
        <f t="shared" si="22"/>
        <v>7978845.601656002</v>
      </c>
      <c r="D89" s="8">
        <f t="shared" si="20"/>
        <v>7978.8456016560021</v>
      </c>
      <c r="E89" s="6"/>
      <c r="G89" s="8">
        <f t="shared" si="11"/>
        <v>1.0000000000000006E-86</v>
      </c>
      <c r="H89" s="8">
        <f t="shared" si="17"/>
        <v>9.9999999999999932E+85</v>
      </c>
      <c r="I89" s="8">
        <f t="shared" si="18"/>
        <v>7.978845571916964E+41</v>
      </c>
      <c r="J89" s="8">
        <f t="shared" si="16"/>
        <v>7.9788455719169634E+38</v>
      </c>
    </row>
    <row r="90" spans="1:10" ht="12" customHeight="1">
      <c r="A90" s="8">
        <f t="shared" si="21"/>
        <v>1.0000000000000001E-17</v>
      </c>
      <c r="B90" s="8">
        <f t="shared" si="19"/>
        <v>1E+17</v>
      </c>
      <c r="C90" s="8">
        <f t="shared" si="22"/>
        <v>25231325.198706035</v>
      </c>
      <c r="D90" s="8">
        <f t="shared" si="20"/>
        <v>25231.325198706036</v>
      </c>
      <c r="E90" s="6"/>
      <c r="G90" s="8">
        <f t="shared" si="11"/>
        <v>1.0000000000000006E-87</v>
      </c>
      <c r="H90" s="8">
        <f t="shared" si="17"/>
        <v>9.9999999999999952E+86</v>
      </c>
      <c r="I90" s="8">
        <f t="shared" si="18"/>
        <v>2.5231325104662939E+42</v>
      </c>
      <c r="J90" s="8">
        <f t="shared" si="16"/>
        <v>2.5231325104662939E+39</v>
      </c>
    </row>
    <row r="91" spans="1:10" ht="12" customHeight="1">
      <c r="A91" s="8">
        <f t="shared" si="21"/>
        <v>1.0000000000000001E-18</v>
      </c>
      <c r="B91" s="8">
        <f t="shared" si="19"/>
        <v>9.9999999999999987E+17</v>
      </c>
      <c r="C91" s="8">
        <f t="shared" si="22"/>
        <v>79788456.008063152</v>
      </c>
      <c r="D91" s="8">
        <f t="shared" si="20"/>
        <v>79788.456008063149</v>
      </c>
      <c r="E91" s="6"/>
      <c r="G91" s="8">
        <f t="shared" si="11"/>
        <v>1.0000000000000006E-88</v>
      </c>
      <c r="H91" s="8">
        <f t="shared" si="17"/>
        <v>9.9999999999999943E+87</v>
      </c>
      <c r="I91" s="8">
        <f t="shared" si="18"/>
        <v>7.9788455710672769E+42</v>
      </c>
      <c r="J91" s="8">
        <f t="shared" si="16"/>
        <v>7.9788455710672769E+39</v>
      </c>
    </row>
    <row r="92" spans="1:10" ht="12" customHeight="1">
      <c r="A92" s="8">
        <f t="shared" si="21"/>
        <v>1.0000000000000001E-19</v>
      </c>
      <c r="B92" s="8">
        <f t="shared" si="19"/>
        <v>1E+19</v>
      </c>
      <c r="C92" s="8">
        <f t="shared" si="22"/>
        <v>252313251.96019089</v>
      </c>
      <c r="D92" s="8">
        <f t="shared" si="20"/>
        <v>252313.25196019089</v>
      </c>
      <c r="E92" s="6"/>
      <c r="G92" s="8">
        <f t="shared" si="11"/>
        <v>1.0000000000000006E-89</v>
      </c>
      <c r="H92" s="8">
        <f t="shared" si="17"/>
        <v>9.9999999999999943E+88</v>
      </c>
      <c r="I92" s="8">
        <f t="shared" si="18"/>
        <v>2.5231325101975991E+43</v>
      </c>
      <c r="J92" s="8">
        <f t="shared" si="16"/>
        <v>2.5231325101975991E+40</v>
      </c>
    </row>
    <row r="93" spans="1:10" ht="12" customHeight="1">
      <c r="A93" s="8">
        <f t="shared" si="21"/>
        <v>1.0000000000000001E-20</v>
      </c>
      <c r="B93" s="8">
        <f t="shared" si="19"/>
        <v>9.9999999999999984E+19</v>
      </c>
      <c r="C93" s="8">
        <f t="shared" si="22"/>
        <v>797884559.99566281</v>
      </c>
      <c r="D93" s="8">
        <f t="shared" si="20"/>
        <v>797884.55999566277</v>
      </c>
      <c r="E93" s="6"/>
      <c r="G93" s="8">
        <f t="shared" si="11"/>
        <v>1.0000000000000006E-90</v>
      </c>
      <c r="H93" s="8">
        <f t="shared" si="17"/>
        <v>9.999999999999994E+89</v>
      </c>
      <c r="I93" s="8">
        <f t="shared" si="18"/>
        <v>7.9788455702175896E+43</v>
      </c>
      <c r="J93" s="8">
        <f t="shared" si="16"/>
        <v>7.9788455702175892E+40</v>
      </c>
    </row>
    <row r="94" spans="1:10" ht="12" customHeight="1">
      <c r="A94" s="8">
        <f t="shared" si="21"/>
        <v>1.0000000000000001E-21</v>
      </c>
      <c r="B94" s="8">
        <f t="shared" si="19"/>
        <v>9.9999999999999987E+20</v>
      </c>
      <c r="C94" s="8">
        <f t="shared" si="22"/>
        <v>2523132519.3332143</v>
      </c>
      <c r="D94" s="8">
        <f t="shared" si="20"/>
        <v>2523132.5193332145</v>
      </c>
      <c r="E94" s="6"/>
      <c r="G94" s="8">
        <f t="shared" si="11"/>
        <v>1.0000000000000007E-91</v>
      </c>
      <c r="H94" s="8">
        <f t="shared" si="17"/>
        <v>9.9999999999999936E+90</v>
      </c>
      <c r="I94" s="8">
        <f t="shared" si="18"/>
        <v>2.5231325099289044E+44</v>
      </c>
      <c r="J94" s="8">
        <f t="shared" si="16"/>
        <v>2.5231325099289043E+41</v>
      </c>
    </row>
    <row r="95" spans="1:10" ht="12" customHeight="1">
      <c r="A95" s="8">
        <f t="shared" si="21"/>
        <v>1E-22</v>
      </c>
      <c r="B95" s="8">
        <f t="shared" si="19"/>
        <v>1E+22</v>
      </c>
      <c r="C95" s="8">
        <f t="shared" si="22"/>
        <v>7978845599.1069412</v>
      </c>
      <c r="D95" s="8">
        <f t="shared" si="20"/>
        <v>7978845.5991069414</v>
      </c>
      <c r="E95" s="6"/>
      <c r="G95" s="8">
        <f t="shared" si="11"/>
        <v>1.0000000000000007E-92</v>
      </c>
      <c r="H95" s="8">
        <f t="shared" si="17"/>
        <v>9.9999999999999932E+91</v>
      </c>
      <c r="I95" s="8">
        <f t="shared" si="18"/>
        <v>7.978845569367902E+44</v>
      </c>
      <c r="J95" s="8">
        <f t="shared" si="16"/>
        <v>7.9788455693679016E+41</v>
      </c>
    </row>
    <row r="96" spans="1:10" ht="12" customHeight="1">
      <c r="A96" s="8">
        <f t="shared" si="21"/>
        <v>1.0000000000000001E-23</v>
      </c>
      <c r="B96" s="8">
        <f t="shared" si="19"/>
        <v>9.9999999999999992E+22</v>
      </c>
      <c r="C96" s="8">
        <f t="shared" si="22"/>
        <v>25231325190.645195</v>
      </c>
      <c r="D96" s="8">
        <f t="shared" si="20"/>
        <v>25231325.190645196</v>
      </c>
      <c r="E96" s="6"/>
      <c r="G96" s="8">
        <f t="shared" si="11"/>
        <v>1.0000000000000008E-93</v>
      </c>
      <c r="H96" s="8">
        <f t="shared" si="17"/>
        <v>9.9999999999999923E+92</v>
      </c>
      <c r="I96" s="8">
        <f t="shared" si="18"/>
        <v>2.5231325096602096E+45</v>
      </c>
      <c r="J96" s="8">
        <f t="shared" si="16"/>
        <v>2.5231325096602095E+42</v>
      </c>
    </row>
    <row r="97" spans="1:10" ht="12" customHeight="1">
      <c r="A97" s="8">
        <f t="shared" si="21"/>
        <v>1.0000000000000001E-24</v>
      </c>
      <c r="B97" s="8">
        <f t="shared" si="19"/>
        <v>9.9999999999999985E+23</v>
      </c>
      <c r="C97" s="8">
        <f t="shared" si="22"/>
        <v>79788455982.57254</v>
      </c>
      <c r="D97" s="8">
        <f t="shared" si="20"/>
        <v>79788455.982572541</v>
      </c>
      <c r="E97" s="6"/>
      <c r="G97" s="8">
        <f t="shared" si="11"/>
        <v>1.0000000000000008E-94</v>
      </c>
      <c r="H97" s="8">
        <f t="shared" si="17"/>
        <v>9.9999999999999928E+93</v>
      </c>
      <c r="I97" s="8">
        <f t="shared" si="18"/>
        <v>7.9788455685182154E+45</v>
      </c>
      <c r="J97" s="8">
        <f t="shared" si="16"/>
        <v>7.978845568518216E+42</v>
      </c>
    </row>
    <row r="98" spans="1:10" ht="12" customHeight="1">
      <c r="A98" s="8">
        <f t="shared" si="21"/>
        <v>1.0000000000000002E-25</v>
      </c>
      <c r="B98" s="8">
        <f t="shared" si="19"/>
        <v>9.9999999999999988E+24</v>
      </c>
      <c r="C98" s="8">
        <f t="shared" si="22"/>
        <v>252313251879.58249</v>
      </c>
      <c r="D98" s="8">
        <f t="shared" si="20"/>
        <v>252313251.87958249</v>
      </c>
      <c r="E98" s="6"/>
      <c r="G98" s="8">
        <f t="shared" si="11"/>
        <v>1.0000000000000008E-95</v>
      </c>
      <c r="H98" s="8">
        <f t="shared" si="17"/>
        <v>9.9999999999999913E+94</v>
      </c>
      <c r="I98" s="8">
        <f t="shared" si="18"/>
        <v>2.523132509391515E+46</v>
      </c>
      <c r="J98" s="8">
        <f t="shared" si="16"/>
        <v>2.5231325093915149E+43</v>
      </c>
    </row>
    <row r="99" spans="1:10" ht="12" customHeight="1">
      <c r="A99" s="8">
        <f t="shared" si="21"/>
        <v>1.0000000000000002E-26</v>
      </c>
      <c r="B99" s="8">
        <f t="shared" si="19"/>
        <v>9.9999999999999988E+25</v>
      </c>
      <c r="C99" s="8">
        <f t="shared" si="22"/>
        <v>797884559740.75671</v>
      </c>
      <c r="D99" s="8">
        <f t="shared" si="20"/>
        <v>797884559.74075675</v>
      </c>
      <c r="E99" s="6"/>
      <c r="G99" s="8">
        <f t="shared" si="11"/>
        <v>1.0000000000000007E-96</v>
      </c>
      <c r="H99" s="8">
        <f t="shared" si="17"/>
        <v>9.9999999999999922E+95</v>
      </c>
      <c r="I99" s="8">
        <f t="shared" si="18"/>
        <v>7.978845567668528E+46</v>
      </c>
      <c r="J99" s="8">
        <f t="shared" si="16"/>
        <v>7.9788455676685284E+43</v>
      </c>
    </row>
    <row r="100" spans="1:10" ht="12" customHeight="1">
      <c r="A100" s="8">
        <f t="shared" si="21"/>
        <v>1.0000000000000002E-27</v>
      </c>
      <c r="B100" s="8">
        <f t="shared" si="19"/>
        <v>9.9999999999999974E+26</v>
      </c>
      <c r="C100" s="8">
        <f t="shared" si="22"/>
        <v>2523132518527.1304</v>
      </c>
      <c r="D100" s="8">
        <f t="shared" si="20"/>
        <v>2523132518.5271306</v>
      </c>
      <c r="E100" s="6"/>
      <c r="G100" s="8">
        <f t="shared" si="11"/>
        <v>1.0000000000000007E-97</v>
      </c>
      <c r="H100" s="8">
        <f t="shared" si="17"/>
        <v>9.9999999999999931E+96</v>
      </c>
      <c r="I100" s="8">
        <f t="shared" si="18"/>
        <v>2.5231325091228205E+47</v>
      </c>
      <c r="J100" s="8">
        <f t="shared" ref="J100:J107" si="23">+I100/1000</f>
        <v>2.5231325091228204E+44</v>
      </c>
    </row>
    <row r="101" spans="1:10" ht="12" customHeight="1">
      <c r="A101" s="8">
        <f t="shared" si="21"/>
        <v>1.0000000000000002E-28</v>
      </c>
      <c r="B101" s="8">
        <f t="shared" si="19"/>
        <v>9.9999999999999974E+27</v>
      </c>
      <c r="C101" s="8">
        <f t="shared" si="22"/>
        <v>7978845596557.8809</v>
      </c>
      <c r="D101" s="8">
        <f t="shared" si="20"/>
        <v>7978845596.5578804</v>
      </c>
      <c r="E101" s="6"/>
      <c r="G101" s="8">
        <f t="shared" si="11"/>
        <v>1.0000000000000008E-98</v>
      </c>
      <c r="H101" s="8">
        <f t="shared" si="17"/>
        <v>9.9999999999999924E+97</v>
      </c>
      <c r="I101" s="8">
        <f t="shared" si="18"/>
        <v>7.9788455668188423E+47</v>
      </c>
      <c r="J101" s="8">
        <f t="shared" si="23"/>
        <v>7.978845566818842E+44</v>
      </c>
    </row>
    <row r="102" spans="1:10" ht="12" customHeight="1">
      <c r="A102" s="8">
        <f t="shared" si="21"/>
        <v>1.0000000000000002E-29</v>
      </c>
      <c r="B102" s="8">
        <f t="shared" si="19"/>
        <v>9.9999999999999974E+28</v>
      </c>
      <c r="C102" s="8">
        <f t="shared" si="22"/>
        <v>25231325182584.359</v>
      </c>
      <c r="D102" s="8">
        <f t="shared" si="20"/>
        <v>25231325182.584358</v>
      </c>
      <c r="E102" s="6"/>
      <c r="G102" s="8">
        <f t="shared" si="11"/>
        <v>1.0000000000000008E-99</v>
      </c>
      <c r="H102" s="8">
        <f t="shared" si="17"/>
        <v>9.9999999999999912E+98</v>
      </c>
      <c r="I102" s="8">
        <f t="shared" si="18"/>
        <v>2.5231325088541263E+48</v>
      </c>
      <c r="J102" s="8">
        <f t="shared" si="23"/>
        <v>2.5231325088541264E+45</v>
      </c>
    </row>
    <row r="103" spans="1:10" ht="12" customHeight="1">
      <c r="A103" s="8">
        <f t="shared" si="21"/>
        <v>1.0000000000000003E-30</v>
      </c>
      <c r="B103" s="8">
        <f t="shared" si="19"/>
        <v>9.9999999999999974E+29</v>
      </c>
      <c r="C103" s="8">
        <f t="shared" si="22"/>
        <v>79788455957081.937</v>
      </c>
      <c r="D103" s="8">
        <f t="shared" si="20"/>
        <v>79788455957.08194</v>
      </c>
      <c r="E103" s="6"/>
      <c r="G103" s="8">
        <f t="shared" si="11"/>
        <v>1.0000000000000008E-100</v>
      </c>
      <c r="H103" s="8">
        <f t="shared" si="17"/>
        <v>9.9999999999999924E+99</v>
      </c>
      <c r="I103" s="8">
        <f t="shared" si="18"/>
        <v>7.978845565969156E+48</v>
      </c>
      <c r="J103" s="8">
        <f t="shared" si="23"/>
        <v>7.9788455659691564E+45</v>
      </c>
    </row>
    <row r="104" spans="1:10" ht="12" customHeight="1">
      <c r="A104" s="8">
        <f t="shared" si="21"/>
        <v>1.0000000000000003E-31</v>
      </c>
      <c r="B104" s="8">
        <f t="shared" si="19"/>
        <v>9.9999999999999974E+30</v>
      </c>
      <c r="C104" s="8">
        <f t="shared" si="22"/>
        <v>252313251798974.12</v>
      </c>
      <c r="D104" s="8">
        <f t="shared" si="20"/>
        <v>252313251798.97412</v>
      </c>
      <c r="E104" s="6"/>
      <c r="G104" s="8">
        <f t="shared" si="11"/>
        <v>1.0000000000000008E-101</v>
      </c>
      <c r="H104" s="8">
        <f t="shared" si="17"/>
        <v>9.999999999999992E+100</v>
      </c>
      <c r="I104" s="8">
        <f t="shared" si="18"/>
        <v>2.523132508585432E+49</v>
      </c>
      <c r="J104" s="8">
        <f t="shared" si="23"/>
        <v>2.5231325085854322E+46</v>
      </c>
    </row>
    <row r="105" spans="1:10" ht="12" customHeight="1">
      <c r="A105" s="8">
        <f t="shared" si="21"/>
        <v>1.0000000000000003E-32</v>
      </c>
      <c r="B105" s="8">
        <f t="shared" si="19"/>
        <v>9.9999999999999969E+31</v>
      </c>
      <c r="C105" s="8">
        <f t="shared" si="22"/>
        <v>797884559485850.62</v>
      </c>
      <c r="D105" s="8">
        <f t="shared" si="20"/>
        <v>797884559485.85059</v>
      </c>
      <c r="E105" s="6"/>
      <c r="G105" s="8">
        <f t="shared" si="11"/>
        <v>1.0000000000000009E-102</v>
      </c>
      <c r="H105" s="8">
        <f t="shared" si="17"/>
        <v>9.9999999999999911E+101</v>
      </c>
      <c r="I105" s="8">
        <f t="shared" si="18"/>
        <v>7.9788455651194699E+49</v>
      </c>
      <c r="J105" s="8">
        <f t="shared" si="23"/>
        <v>7.9788455651194703E+46</v>
      </c>
    </row>
    <row r="106" spans="1:10" ht="12" customHeight="1">
      <c r="A106" s="8">
        <f t="shared" si="21"/>
        <v>1.0000000000000004E-33</v>
      </c>
      <c r="B106" s="8">
        <f t="shared" si="19"/>
        <v>9.9999999999999966E+32</v>
      </c>
      <c r="C106" s="8">
        <f t="shared" si="22"/>
        <v>2523132517721046.5</v>
      </c>
      <c r="D106" s="8">
        <f t="shared" si="20"/>
        <v>2523132517721.0464</v>
      </c>
      <c r="E106" s="6"/>
      <c r="G106" s="8">
        <f t="shared" si="11"/>
        <v>1.0000000000000009E-103</v>
      </c>
      <c r="H106" s="8">
        <f t="shared" si="17"/>
        <v>9.9999999999999901E+102</v>
      </c>
      <c r="I106" s="8">
        <f t="shared" si="18"/>
        <v>2.5231325083167373E+50</v>
      </c>
      <c r="J106" s="8">
        <f t="shared" si="23"/>
        <v>2.5231325083167371E+47</v>
      </c>
    </row>
    <row r="107" spans="1:10" ht="12" customHeight="1">
      <c r="A107" s="8">
        <f t="shared" si="21"/>
        <v>1.0000000000000004E-34</v>
      </c>
      <c r="B107" s="8">
        <f t="shared" si="19"/>
        <v>9.999999999999996E+33</v>
      </c>
      <c r="C107" s="8">
        <f t="shared" si="22"/>
        <v>7978845594008819</v>
      </c>
      <c r="D107" s="8">
        <f t="shared" si="20"/>
        <v>7978845594008.8193</v>
      </c>
      <c r="E107" s="6"/>
      <c r="G107" s="8">
        <f t="shared" si="11"/>
        <v>1.000000000000001E-104</v>
      </c>
      <c r="H107" s="8">
        <f t="shared" si="17"/>
        <v>9.9999999999999905E+103</v>
      </c>
      <c r="I107" s="8">
        <f t="shared" si="18"/>
        <v>7.978845564269782E+50</v>
      </c>
      <c r="J107" s="8">
        <f t="shared" si="23"/>
        <v>7.9788455642697815E+47</v>
      </c>
    </row>
    <row r="108" spans="1:10" ht="12" customHeight="1">
      <c r="A108" s="8">
        <f t="shared" si="21"/>
        <v>1.0000000000000004E-35</v>
      </c>
      <c r="B108" s="8">
        <f t="shared" si="19"/>
        <v>9.999999999999996E+34</v>
      </c>
      <c r="C108" s="8">
        <f t="shared" si="22"/>
        <v>2.523132517452352E+16</v>
      </c>
      <c r="D108" s="8">
        <f t="shared" si="20"/>
        <v>25231325174523.52</v>
      </c>
      <c r="E108" s="6"/>
    </row>
    <row r="109" spans="1:10" ht="12" customHeight="1">
      <c r="A109" s="8">
        <f t="shared" si="21"/>
        <v>1.0000000000000004E-36</v>
      </c>
      <c r="B109" s="8">
        <f t="shared" si="19"/>
        <v>9.999999999999996E+35</v>
      </c>
      <c r="C109" s="8">
        <f t="shared" si="22"/>
        <v>7.9788455931591328E+16</v>
      </c>
      <c r="D109" s="8">
        <f t="shared" si="20"/>
        <v>79788455931591.328</v>
      </c>
      <c r="E109" s="6"/>
    </row>
    <row r="110" spans="1:10" ht="12" customHeight="1">
      <c r="A110" s="8">
        <f t="shared" si="21"/>
        <v>1.0000000000000005E-37</v>
      </c>
      <c r="B110" s="8">
        <f t="shared" si="19"/>
        <v>9.9999999999999948E+36</v>
      </c>
      <c r="C110" s="8">
        <f t="shared" si="22"/>
        <v>2.5231325171836576E+17</v>
      </c>
      <c r="D110" s="8">
        <f t="shared" si="20"/>
        <v>252313251718365.75</v>
      </c>
      <c r="E110" s="6"/>
    </row>
    <row r="111" spans="1:10" ht="12" customHeight="1">
      <c r="A111" s="8">
        <f t="shared" si="21"/>
        <v>1.0000000000000005E-38</v>
      </c>
      <c r="B111" s="8">
        <f t="shared" si="19"/>
        <v>9.999999999999996E+37</v>
      </c>
      <c r="C111" s="8">
        <f t="shared" si="22"/>
        <v>7.9788455923094464E+17</v>
      </c>
      <c r="D111" s="8">
        <f t="shared" si="20"/>
        <v>797884559230944.62</v>
      </c>
      <c r="E111" s="6"/>
    </row>
    <row r="112" spans="1:10" ht="12" customHeight="1">
      <c r="A112" s="8">
        <f t="shared" si="21"/>
        <v>1.0000000000000004E-39</v>
      </c>
      <c r="B112" s="8">
        <f t="shared" si="19"/>
        <v>9.9999999999999964E+38</v>
      </c>
      <c r="C112" s="8">
        <f t="shared" si="22"/>
        <v>2.5231325169149629E+18</v>
      </c>
      <c r="D112" s="8">
        <f t="shared" si="20"/>
        <v>2523132516914963</v>
      </c>
      <c r="E112" s="6"/>
    </row>
    <row r="113" spans="1:5" ht="12" customHeight="1">
      <c r="A113" s="8">
        <f t="shared" si="21"/>
        <v>1.0000000000000003E-40</v>
      </c>
      <c r="B113" s="8">
        <f t="shared" si="19"/>
        <v>9.9999999999999967E+39</v>
      </c>
      <c r="C113" s="8">
        <f t="shared" si="22"/>
        <v>7.9788455914597591E+18</v>
      </c>
      <c r="D113" s="8">
        <f t="shared" si="20"/>
        <v>7978845591459759</v>
      </c>
      <c r="E113" s="6"/>
    </row>
    <row r="114" spans="1:5" ht="12" customHeight="1">
      <c r="A114" s="8">
        <f t="shared" si="21"/>
        <v>1.0000000000000004E-41</v>
      </c>
      <c r="B114" s="8">
        <f t="shared" si="19"/>
        <v>9.9999999999999962E+40</v>
      </c>
      <c r="C114" s="8">
        <f t="shared" si="22"/>
        <v>2.5231325166462681E+19</v>
      </c>
      <c r="D114" s="8">
        <f t="shared" si="20"/>
        <v>2.523132516646268E+16</v>
      </c>
      <c r="E114" s="6"/>
    </row>
    <row r="115" spans="1:5" ht="12" customHeight="1">
      <c r="A115" s="8">
        <f t="shared" si="21"/>
        <v>1.0000000000000004E-42</v>
      </c>
      <c r="B115" s="8">
        <f t="shared" si="19"/>
        <v>9.9999999999999958E+41</v>
      </c>
      <c r="C115" s="8">
        <f t="shared" si="22"/>
        <v>7.9788455906100724E+19</v>
      </c>
      <c r="D115" s="8">
        <f t="shared" si="20"/>
        <v>7.978845590610072E+16</v>
      </c>
      <c r="E115" s="6"/>
    </row>
    <row r="116" spans="1:5" ht="12" customHeight="1">
      <c r="A116" s="8">
        <f t="shared" si="21"/>
        <v>1.0000000000000003E-43</v>
      </c>
      <c r="B116" s="8">
        <f t="shared" si="19"/>
        <v>9.9999999999999977E+42</v>
      </c>
      <c r="C116" s="8">
        <f t="shared" si="22"/>
        <v>2.5231325163775738E+20</v>
      </c>
      <c r="D116" s="8">
        <f t="shared" si="20"/>
        <v>2.5231325163775738E+17</v>
      </c>
      <c r="E116" s="6"/>
    </row>
    <row r="117" spans="1:5" ht="12" customHeight="1">
      <c r="A117" s="8">
        <f t="shared" si="21"/>
        <v>1.0000000000000003E-44</v>
      </c>
      <c r="B117" s="8">
        <f t="shared" si="19"/>
        <v>9.9999999999999969E+43</v>
      </c>
      <c r="C117" s="8">
        <f t="shared" si="22"/>
        <v>7.978845589760386E+20</v>
      </c>
      <c r="D117" s="8">
        <f t="shared" si="20"/>
        <v>7.9788455897603866E+17</v>
      </c>
      <c r="E117" s="6"/>
    </row>
    <row r="118" spans="1:5" ht="12" customHeight="1">
      <c r="A118" s="8">
        <f t="shared" si="21"/>
        <v>1.0000000000000003E-45</v>
      </c>
      <c r="B118" s="8">
        <f t="shared" si="19"/>
        <v>9.9999999999999977E+44</v>
      </c>
      <c r="C118" s="8">
        <f t="shared" si="22"/>
        <v>2.5231325161088793E+21</v>
      </c>
      <c r="D118" s="8">
        <f t="shared" si="20"/>
        <v>2.5231325161088794E+18</v>
      </c>
      <c r="E118" s="6"/>
    </row>
    <row r="119" spans="1:5" ht="12" customHeight="1">
      <c r="A119" s="8">
        <f>+A118/10</f>
        <v>1.0000000000000002E-46</v>
      </c>
      <c r="B119" s="8">
        <f t="shared" si="19"/>
        <v>9.9999999999999974E+45</v>
      </c>
      <c r="C119" s="8">
        <f t="shared" si="22"/>
        <v>7.9788455889106989E+21</v>
      </c>
      <c r="D119" s="8">
        <f t="shared" si="20"/>
        <v>7.9788455889106985E+18</v>
      </c>
      <c r="E119" s="6"/>
    </row>
    <row r="120" spans="1:5" ht="12" customHeight="1">
      <c r="A120" s="8">
        <f t="shared" si="21"/>
        <v>1.0000000000000002E-47</v>
      </c>
      <c r="B120" s="8">
        <f t="shared" si="19"/>
        <v>9.9999999999999984E+46</v>
      </c>
      <c r="C120" s="8">
        <f t="shared" si="22"/>
        <v>2.5231325158401848E+22</v>
      </c>
      <c r="D120" s="8">
        <f t="shared" si="20"/>
        <v>2.5231325158401847E+19</v>
      </c>
      <c r="E120" s="6"/>
    </row>
    <row r="121" spans="1:5" ht="12" customHeight="1">
      <c r="A121" s="8">
        <f>+A120/10</f>
        <v>1.0000000000000003E-48</v>
      </c>
      <c r="B121" s="8">
        <f t="shared" si="19"/>
        <v>9.9999999999999972E+47</v>
      </c>
      <c r="C121" s="8">
        <f t="shared" si="22"/>
        <v>7.978845588061013E+22</v>
      </c>
      <c r="D121" s="8">
        <f t="shared" si="20"/>
        <v>7.9788455880610136E+19</v>
      </c>
      <c r="E121" s="6"/>
    </row>
    <row r="122" spans="1:5" ht="12" customHeight="1">
      <c r="A122" s="8">
        <f t="shared" ref="A122:A133" si="24">+A121/10</f>
        <v>1.0000000000000003E-49</v>
      </c>
      <c r="B122" s="8">
        <f t="shared" si="19"/>
        <v>9.9999999999999969E+48</v>
      </c>
      <c r="C122" s="8">
        <f t="shared" ref="C122:C133" si="25">+C121*3.16227766</f>
        <v>2.5231325155714904E+23</v>
      </c>
      <c r="D122" s="8">
        <f t="shared" si="20"/>
        <v>2.5231325155714905E+20</v>
      </c>
      <c r="E122" s="6"/>
    </row>
    <row r="123" spans="1:5" ht="12" customHeight="1">
      <c r="A123" s="8">
        <f t="shared" si="24"/>
        <v>1.0000000000000004E-50</v>
      </c>
      <c r="B123" s="8">
        <f t="shared" si="19"/>
        <v>9.9999999999999966E+49</v>
      </c>
      <c r="C123" s="8">
        <f t="shared" si="25"/>
        <v>7.9788455872113256E+23</v>
      </c>
      <c r="D123" s="8">
        <f t="shared" si="20"/>
        <v>7.9788455872113253E+20</v>
      </c>
      <c r="E123" s="6"/>
    </row>
    <row r="124" spans="1:5" ht="12" customHeight="1">
      <c r="A124" s="8">
        <f t="shared" si="24"/>
        <v>1.0000000000000003E-51</v>
      </c>
      <c r="B124" s="8">
        <f t="shared" si="19"/>
        <v>9.9999999999999966E+50</v>
      </c>
      <c r="C124" s="8">
        <f t="shared" si="25"/>
        <v>2.5231325153027958E+24</v>
      </c>
      <c r="D124" s="8">
        <f t="shared" si="20"/>
        <v>2.5231325153027959E+21</v>
      </c>
      <c r="E124" s="6"/>
    </row>
    <row r="125" spans="1:5" ht="12" customHeight="1">
      <c r="A125" s="8">
        <f t="shared" si="24"/>
        <v>1.0000000000000004E-52</v>
      </c>
      <c r="B125" s="8">
        <f t="shared" si="19"/>
        <v>9.9999999999999959E+51</v>
      </c>
      <c r="C125" s="8">
        <f t="shared" si="25"/>
        <v>7.978845586361639E+24</v>
      </c>
      <c r="D125" s="8">
        <f t="shared" si="20"/>
        <v>7.978845586361639E+21</v>
      </c>
      <c r="E125" s="6"/>
    </row>
    <row r="126" spans="1:5" ht="12" customHeight="1">
      <c r="A126" s="8">
        <f t="shared" si="24"/>
        <v>1.0000000000000004E-53</v>
      </c>
      <c r="B126" s="8">
        <f t="shared" si="19"/>
        <v>9.9999999999999957E+52</v>
      </c>
      <c r="C126" s="8">
        <f t="shared" si="25"/>
        <v>2.5231325150341013E+25</v>
      </c>
      <c r="D126" s="8">
        <f t="shared" si="20"/>
        <v>2.5231325150341012E+22</v>
      </c>
      <c r="E126" s="6"/>
    </row>
    <row r="127" spans="1:5" ht="12" customHeight="1">
      <c r="A127" s="8">
        <f t="shared" si="24"/>
        <v>1.0000000000000003E-54</v>
      </c>
      <c r="B127" s="8">
        <f t="shared" si="19"/>
        <v>9.9999999999999974E+53</v>
      </c>
      <c r="C127" s="8">
        <f t="shared" si="25"/>
        <v>7.9788455855119534E+25</v>
      </c>
      <c r="D127" s="8">
        <f t="shared" si="20"/>
        <v>7.9788455855119533E+22</v>
      </c>
      <c r="E127" s="6"/>
    </row>
    <row r="128" spans="1:5" ht="12" customHeight="1">
      <c r="A128" s="10">
        <f t="shared" si="24"/>
        <v>1.0000000000000004E-55</v>
      </c>
      <c r="B128" s="10">
        <f t="shared" si="19"/>
        <v>9.999999999999996E+54</v>
      </c>
      <c r="C128" s="10">
        <f t="shared" si="25"/>
        <v>2.5231325147654069E+26</v>
      </c>
      <c r="D128" s="10">
        <f t="shared" si="20"/>
        <v>2.5231325147654069E+23</v>
      </c>
      <c r="E128" s="6"/>
    </row>
    <row r="129" spans="1:5" ht="12" customHeight="1">
      <c r="A129" s="8">
        <f t="shared" si="24"/>
        <v>1.0000000000000004E-56</v>
      </c>
      <c r="B129" s="8">
        <f t="shared" si="19"/>
        <v>9.9999999999999966E+55</v>
      </c>
      <c r="C129" s="8">
        <f t="shared" si="25"/>
        <v>7.978845584662267E+26</v>
      </c>
      <c r="D129" s="8">
        <f t="shared" si="20"/>
        <v>7.9788455846622665E+23</v>
      </c>
      <c r="E129" s="6"/>
    </row>
    <row r="130" spans="1:5" ht="12" customHeight="1">
      <c r="A130" s="8">
        <f t="shared" si="24"/>
        <v>1.0000000000000004E-57</v>
      </c>
      <c r="B130" s="8">
        <f t="shared" si="19"/>
        <v>9.999999999999997E+56</v>
      </c>
      <c r="C130" s="8">
        <f t="shared" si="25"/>
        <v>2.5231325144967124E+27</v>
      </c>
      <c r="D130" s="8">
        <f t="shared" si="20"/>
        <v>2.5231325144967125E+24</v>
      </c>
      <c r="E130" s="6"/>
    </row>
    <row r="131" spans="1:5" ht="12" customHeight="1">
      <c r="A131" s="8">
        <f t="shared" si="24"/>
        <v>1.0000000000000004E-58</v>
      </c>
      <c r="B131" s="8">
        <f t="shared" si="19"/>
        <v>9.9999999999999967E+57</v>
      </c>
      <c r="C131" s="8">
        <f t="shared" si="25"/>
        <v>7.9788455838125801E+27</v>
      </c>
      <c r="D131" s="8">
        <f t="shared" si="20"/>
        <v>7.9788455838125802E+24</v>
      </c>
      <c r="E131" s="6"/>
    </row>
    <row r="132" spans="1:5" ht="12" customHeight="1">
      <c r="A132" s="8">
        <f t="shared" si="24"/>
        <v>1.0000000000000005E-59</v>
      </c>
      <c r="B132" s="8">
        <f t="shared" si="19"/>
        <v>9.9999999999999953E+58</v>
      </c>
      <c r="C132" s="8">
        <f t="shared" si="25"/>
        <v>2.5231325142280177E+28</v>
      </c>
      <c r="D132" s="8">
        <f t="shared" si="20"/>
        <v>2.5231325142280176E+25</v>
      </c>
      <c r="E132" s="6"/>
    </row>
    <row r="133" spans="1:5" ht="12" customHeight="1">
      <c r="A133" s="8">
        <f t="shared" si="24"/>
        <v>1.0000000000000005E-60</v>
      </c>
      <c r="B133" s="8">
        <f t="shared" si="19"/>
        <v>9.9999999999999941E+59</v>
      </c>
      <c r="C133" s="8">
        <f t="shared" si="25"/>
        <v>7.9788455829628924E+28</v>
      </c>
      <c r="D133" s="8">
        <f t="shared" si="20"/>
        <v>7.978845582962892E+25</v>
      </c>
      <c r="E133" s="6"/>
    </row>
    <row r="134" spans="1:5">
      <c r="A134" s="8">
        <f t="shared" ref="A134:A157" si="26">+A133/10</f>
        <v>1.0000000000000006E-61</v>
      </c>
      <c r="B134" s="8">
        <f t="shared" si="19"/>
        <v>9.9999999999999938E+60</v>
      </c>
      <c r="C134" s="8">
        <f t="shared" ref="C134:C157" si="27">+C133*3.16227766</f>
        <v>2.5231325139593233E+29</v>
      </c>
      <c r="D134" s="8">
        <f t="shared" si="20"/>
        <v>2.5231325139593233E+26</v>
      </c>
    </row>
    <row r="135" spans="1:5">
      <c r="A135" s="8">
        <f t="shared" si="26"/>
        <v>1.0000000000000005E-62</v>
      </c>
      <c r="B135" s="8">
        <f t="shared" si="19"/>
        <v>9.9999999999999958E+61</v>
      </c>
      <c r="C135" s="8">
        <f t="shared" si="27"/>
        <v>7.9788455821132067E+29</v>
      </c>
      <c r="D135" s="8">
        <f t="shared" si="20"/>
        <v>7.9788455821132073E+26</v>
      </c>
    </row>
    <row r="136" spans="1:5">
      <c r="A136" s="8">
        <f t="shared" si="26"/>
        <v>1.0000000000000005E-63</v>
      </c>
      <c r="B136" s="8">
        <f t="shared" si="19"/>
        <v>9.9999999999999951E+62</v>
      </c>
      <c r="C136" s="8">
        <f t="shared" si="27"/>
        <v>2.523132513690629E+30</v>
      </c>
      <c r="D136" s="8">
        <f t="shared" si="20"/>
        <v>2.5231325136906291E+27</v>
      </c>
    </row>
    <row r="137" spans="1:5">
      <c r="A137" s="8">
        <f t="shared" si="26"/>
        <v>1.0000000000000005E-64</v>
      </c>
      <c r="B137" s="8">
        <f t="shared" si="19"/>
        <v>9.9999999999999958E+63</v>
      </c>
      <c r="C137" s="8">
        <f t="shared" si="27"/>
        <v>7.9788455812635208E+30</v>
      </c>
      <c r="D137" s="8">
        <f t="shared" si="20"/>
        <v>7.9788455812635207E+27</v>
      </c>
    </row>
    <row r="138" spans="1:5">
      <c r="A138" s="8">
        <f t="shared" si="26"/>
        <v>1.0000000000000006E-65</v>
      </c>
      <c r="B138" s="8">
        <f t="shared" si="19"/>
        <v>9.9999999999999941E+64</v>
      </c>
      <c r="C138" s="8">
        <f t="shared" si="27"/>
        <v>2.5231325134219345E+31</v>
      </c>
      <c r="D138" s="8">
        <f t="shared" si="20"/>
        <v>2.5231325134219345E+28</v>
      </c>
    </row>
    <row r="139" spans="1:5">
      <c r="A139" s="8">
        <f t="shared" si="26"/>
        <v>1.0000000000000005E-66</v>
      </c>
      <c r="B139" s="8">
        <f t="shared" ref="B139:B177" si="28">+A139^-1</f>
        <v>9.9999999999999957E+65</v>
      </c>
      <c r="C139" s="8">
        <f t="shared" si="27"/>
        <v>7.9788455804138336E+31</v>
      </c>
      <c r="D139" s="8">
        <f t="shared" ref="D139:D177" si="29">+C139/1000</f>
        <v>7.9788455804138339E+28</v>
      </c>
    </row>
    <row r="140" spans="1:5">
      <c r="A140" s="8">
        <f t="shared" si="26"/>
        <v>1.0000000000000004E-67</v>
      </c>
      <c r="B140" s="8">
        <f t="shared" si="28"/>
        <v>9.9999999999999953E+66</v>
      </c>
      <c r="C140" s="8">
        <f t="shared" si="27"/>
        <v>2.5231325131532401E+32</v>
      </c>
      <c r="D140" s="8">
        <f t="shared" si="29"/>
        <v>2.5231325131532402E+29</v>
      </c>
    </row>
    <row r="141" spans="1:5">
      <c r="A141" s="8">
        <f t="shared" si="26"/>
        <v>1.0000000000000005E-68</v>
      </c>
      <c r="B141" s="8">
        <f t="shared" si="28"/>
        <v>9.9999999999999947E+67</v>
      </c>
      <c r="C141" s="8">
        <f t="shared" si="27"/>
        <v>7.9788455795641476E+32</v>
      </c>
      <c r="D141" s="8">
        <f t="shared" si="29"/>
        <v>7.9788455795641482E+29</v>
      </c>
    </row>
    <row r="142" spans="1:5">
      <c r="A142" s="8">
        <f t="shared" si="26"/>
        <v>1.0000000000000005E-69</v>
      </c>
      <c r="B142" s="8">
        <f t="shared" si="28"/>
        <v>9.999999999999995E+68</v>
      </c>
      <c r="C142" s="8">
        <f t="shared" si="27"/>
        <v>2.5231325128845456E+33</v>
      </c>
      <c r="D142" s="8">
        <f t="shared" si="29"/>
        <v>2.5231325128845455E+30</v>
      </c>
    </row>
    <row r="143" spans="1:5">
      <c r="A143" s="8">
        <f t="shared" si="26"/>
        <v>1.0000000000000005E-70</v>
      </c>
      <c r="B143" s="8">
        <f t="shared" si="28"/>
        <v>9.9999999999999946E+69</v>
      </c>
      <c r="C143" s="8">
        <f t="shared" si="27"/>
        <v>7.9788455787144605E+33</v>
      </c>
      <c r="D143" s="8">
        <f t="shared" si="29"/>
        <v>7.9788455787144608E+30</v>
      </c>
    </row>
    <row r="144" spans="1:5">
      <c r="A144" s="8">
        <f t="shared" si="26"/>
        <v>1.0000000000000005E-71</v>
      </c>
      <c r="B144" s="8">
        <f t="shared" si="28"/>
        <v>9.9999999999999943E+70</v>
      </c>
      <c r="C144" s="8">
        <f t="shared" si="27"/>
        <v>2.5231325126158509E+34</v>
      </c>
      <c r="D144" s="8">
        <f t="shared" si="29"/>
        <v>2.523132512615851E+31</v>
      </c>
    </row>
    <row r="145" spans="1:4">
      <c r="A145" s="8">
        <f t="shared" si="26"/>
        <v>1.0000000000000005E-72</v>
      </c>
      <c r="B145" s="8">
        <f t="shared" si="28"/>
        <v>9.9999999999999955E+71</v>
      </c>
      <c r="C145" s="8">
        <f t="shared" si="27"/>
        <v>7.9788455778647731E+34</v>
      </c>
      <c r="D145" s="8">
        <f t="shared" si="29"/>
        <v>7.9788455778647728E+31</v>
      </c>
    </row>
    <row r="146" spans="1:4">
      <c r="A146" s="8">
        <f t="shared" si="26"/>
        <v>1.0000000000000005E-73</v>
      </c>
      <c r="B146" s="8">
        <f t="shared" si="28"/>
        <v>9.9999999999999951E+72</v>
      </c>
      <c r="C146" s="8">
        <f t="shared" si="27"/>
        <v>2.5231325123471562E+35</v>
      </c>
      <c r="D146" s="8">
        <f t="shared" si="29"/>
        <v>2.5231325123471563E+32</v>
      </c>
    </row>
    <row r="147" spans="1:4">
      <c r="A147" s="8">
        <f t="shared" si="26"/>
        <v>1.0000000000000005E-74</v>
      </c>
      <c r="B147" s="8">
        <f t="shared" si="28"/>
        <v>9.9999999999999945E+73</v>
      </c>
      <c r="C147" s="8">
        <f t="shared" si="27"/>
        <v>7.9788455770150867E+35</v>
      </c>
      <c r="D147" s="8">
        <f t="shared" si="29"/>
        <v>7.9788455770150871E+32</v>
      </c>
    </row>
    <row r="148" spans="1:4">
      <c r="A148" s="8">
        <f t="shared" si="26"/>
        <v>1.0000000000000006E-75</v>
      </c>
      <c r="B148" s="8">
        <f t="shared" si="28"/>
        <v>9.9999999999999952E+74</v>
      </c>
      <c r="C148" s="8">
        <f t="shared" si="27"/>
        <v>2.5231325120784617E+36</v>
      </c>
      <c r="D148" s="8">
        <f t="shared" si="29"/>
        <v>2.5231325120784618E+33</v>
      </c>
    </row>
    <row r="149" spans="1:4">
      <c r="A149" s="8">
        <f t="shared" si="26"/>
        <v>1.0000000000000005E-76</v>
      </c>
      <c r="B149" s="8">
        <f t="shared" si="28"/>
        <v>9.999999999999994E+75</v>
      </c>
      <c r="C149" s="8">
        <f t="shared" si="27"/>
        <v>7.9788455761654002E+36</v>
      </c>
      <c r="D149" s="8">
        <f t="shared" si="29"/>
        <v>7.9788455761654007E+33</v>
      </c>
    </row>
    <row r="150" spans="1:4">
      <c r="A150" s="8">
        <f t="shared" si="26"/>
        <v>1.0000000000000005E-77</v>
      </c>
      <c r="B150" s="8">
        <f t="shared" si="28"/>
        <v>9.9999999999999947E+76</v>
      </c>
      <c r="C150" s="8">
        <f t="shared" si="27"/>
        <v>2.5231325118097671E+37</v>
      </c>
      <c r="D150" s="8">
        <f t="shared" si="29"/>
        <v>2.5231325118097669E+34</v>
      </c>
    </row>
    <row r="151" spans="1:4">
      <c r="A151" s="8">
        <f t="shared" si="26"/>
        <v>1.0000000000000005E-78</v>
      </c>
      <c r="B151" s="8">
        <f t="shared" si="28"/>
        <v>9.999999999999996E+77</v>
      </c>
      <c r="C151" s="8">
        <f t="shared" si="27"/>
        <v>7.9788455753157126E+37</v>
      </c>
      <c r="D151" s="8">
        <f t="shared" si="29"/>
        <v>7.9788455753157125E+34</v>
      </c>
    </row>
    <row r="152" spans="1:4">
      <c r="A152" s="8">
        <f t="shared" si="26"/>
        <v>1.0000000000000004E-79</v>
      </c>
      <c r="B152" s="8">
        <f t="shared" si="28"/>
        <v>9.9999999999999947E+78</v>
      </c>
      <c r="C152" s="8">
        <f t="shared" si="27"/>
        <v>2.5231325115410724E+38</v>
      </c>
      <c r="D152" s="8">
        <f t="shared" si="29"/>
        <v>2.5231325115410722E+35</v>
      </c>
    </row>
    <row r="153" spans="1:4">
      <c r="A153" s="8">
        <f t="shared" si="26"/>
        <v>1.0000000000000005E-80</v>
      </c>
      <c r="B153" s="8">
        <f t="shared" si="28"/>
        <v>9.9999999999999947E+79</v>
      </c>
      <c r="C153" s="8">
        <f t="shared" si="27"/>
        <v>7.9788455744660258E+38</v>
      </c>
      <c r="D153" s="8">
        <f t="shared" si="29"/>
        <v>7.9788455744660256E+35</v>
      </c>
    </row>
    <row r="154" spans="1:4">
      <c r="A154" s="8">
        <f t="shared" si="26"/>
        <v>1.0000000000000005E-81</v>
      </c>
      <c r="B154" s="8">
        <f t="shared" si="28"/>
        <v>9.999999999999995E+80</v>
      </c>
      <c r="C154" s="8">
        <f t="shared" si="27"/>
        <v>2.5231325112723781E+39</v>
      </c>
      <c r="D154" s="8">
        <f t="shared" si="29"/>
        <v>2.523132511272378E+36</v>
      </c>
    </row>
    <row r="155" spans="1:4">
      <c r="A155" s="8">
        <f t="shared" si="26"/>
        <v>1.0000000000000005E-82</v>
      </c>
      <c r="B155" s="8">
        <f t="shared" si="28"/>
        <v>9.9999999999999946E+81</v>
      </c>
      <c r="C155" s="8">
        <f t="shared" si="27"/>
        <v>7.9788455736163393E+39</v>
      </c>
      <c r="D155" s="8">
        <f t="shared" si="29"/>
        <v>7.9788455736163388E+36</v>
      </c>
    </row>
    <row r="156" spans="1:4">
      <c r="A156" s="8">
        <f t="shared" si="26"/>
        <v>1.0000000000000006E-83</v>
      </c>
      <c r="B156" s="8">
        <f t="shared" si="28"/>
        <v>9.9999999999999936E+82</v>
      </c>
      <c r="C156" s="8">
        <f t="shared" si="27"/>
        <v>2.5231325110036833E+40</v>
      </c>
      <c r="D156" s="8">
        <f t="shared" si="29"/>
        <v>2.5231325110036832E+37</v>
      </c>
    </row>
    <row r="157" spans="1:4">
      <c r="A157" s="8">
        <f t="shared" si="26"/>
        <v>1.0000000000000006E-84</v>
      </c>
      <c r="B157" s="8">
        <f t="shared" si="28"/>
        <v>9.9999999999999941E+83</v>
      </c>
      <c r="C157" s="8">
        <f t="shared" si="27"/>
        <v>7.9788455727666518E+40</v>
      </c>
      <c r="D157" s="8">
        <f t="shared" si="29"/>
        <v>7.9788455727666519E+37</v>
      </c>
    </row>
    <row r="158" spans="1:4">
      <c r="A158" s="8">
        <f t="shared" ref="A158:A177" si="30">+A157/10</f>
        <v>1.0000000000000005E-85</v>
      </c>
      <c r="B158" s="8">
        <f t="shared" si="28"/>
        <v>9.999999999999995E+84</v>
      </c>
      <c r="C158" s="8">
        <f t="shared" ref="C158:C177" si="31">+C157*3.16227766</f>
        <v>2.5231325107349886E+41</v>
      </c>
      <c r="D158" s="8">
        <f t="shared" si="29"/>
        <v>2.5231325107349886E+38</v>
      </c>
    </row>
    <row r="159" spans="1:4">
      <c r="A159" s="8">
        <f t="shared" si="30"/>
        <v>1.0000000000000006E-86</v>
      </c>
      <c r="B159" s="8">
        <f t="shared" si="28"/>
        <v>9.9999999999999932E+85</v>
      </c>
      <c r="C159" s="8">
        <f t="shared" si="31"/>
        <v>7.978845571916964E+41</v>
      </c>
      <c r="D159" s="8">
        <f t="shared" si="29"/>
        <v>7.9788455719169634E+38</v>
      </c>
    </row>
    <row r="160" spans="1:4">
      <c r="A160" s="8">
        <f t="shared" si="30"/>
        <v>1.0000000000000006E-87</v>
      </c>
      <c r="B160" s="8">
        <f t="shared" si="28"/>
        <v>9.9999999999999952E+86</v>
      </c>
      <c r="C160" s="8">
        <f t="shared" si="31"/>
        <v>2.5231325104662939E+42</v>
      </c>
      <c r="D160" s="8">
        <f t="shared" si="29"/>
        <v>2.5231325104662939E+39</v>
      </c>
    </row>
    <row r="161" spans="1:4">
      <c r="A161" s="8">
        <f t="shared" si="30"/>
        <v>1.0000000000000006E-88</v>
      </c>
      <c r="B161" s="8">
        <f t="shared" si="28"/>
        <v>9.9999999999999943E+87</v>
      </c>
      <c r="C161" s="8">
        <f t="shared" si="31"/>
        <v>7.9788455710672769E+42</v>
      </c>
      <c r="D161" s="8">
        <f t="shared" si="29"/>
        <v>7.9788455710672769E+39</v>
      </c>
    </row>
    <row r="162" spans="1:4">
      <c r="A162" s="8">
        <f t="shared" si="30"/>
        <v>1.0000000000000006E-89</v>
      </c>
      <c r="B162" s="8">
        <f t="shared" si="28"/>
        <v>9.9999999999999943E+88</v>
      </c>
      <c r="C162" s="8">
        <f t="shared" si="31"/>
        <v>2.5231325101975991E+43</v>
      </c>
      <c r="D162" s="8">
        <f t="shared" si="29"/>
        <v>2.5231325101975991E+40</v>
      </c>
    </row>
    <row r="163" spans="1:4">
      <c r="A163" s="8">
        <f t="shared" si="30"/>
        <v>1.0000000000000006E-90</v>
      </c>
      <c r="B163" s="8">
        <f t="shared" si="28"/>
        <v>9.999999999999994E+89</v>
      </c>
      <c r="C163" s="8">
        <f t="shared" si="31"/>
        <v>7.9788455702175896E+43</v>
      </c>
      <c r="D163" s="8">
        <f t="shared" si="29"/>
        <v>7.9788455702175892E+40</v>
      </c>
    </row>
    <row r="164" spans="1:4">
      <c r="A164" s="8">
        <f t="shared" si="30"/>
        <v>1.0000000000000007E-91</v>
      </c>
      <c r="B164" s="8">
        <f t="shared" si="28"/>
        <v>9.9999999999999936E+90</v>
      </c>
      <c r="C164" s="8">
        <f t="shared" si="31"/>
        <v>2.5231325099289044E+44</v>
      </c>
      <c r="D164" s="8">
        <f t="shared" si="29"/>
        <v>2.5231325099289043E+41</v>
      </c>
    </row>
    <row r="165" spans="1:4">
      <c r="A165" s="8">
        <f t="shared" si="30"/>
        <v>1.0000000000000007E-92</v>
      </c>
      <c r="B165" s="8">
        <f t="shared" si="28"/>
        <v>9.9999999999999932E+91</v>
      </c>
      <c r="C165" s="8">
        <f t="shared" si="31"/>
        <v>7.978845569367902E+44</v>
      </c>
      <c r="D165" s="8">
        <f t="shared" si="29"/>
        <v>7.9788455693679016E+41</v>
      </c>
    </row>
    <row r="166" spans="1:4">
      <c r="A166" s="8">
        <f t="shared" si="30"/>
        <v>1.0000000000000008E-93</v>
      </c>
      <c r="B166" s="8">
        <f t="shared" si="28"/>
        <v>9.9999999999999923E+92</v>
      </c>
      <c r="C166" s="8">
        <f t="shared" si="31"/>
        <v>2.5231325096602096E+45</v>
      </c>
      <c r="D166" s="8">
        <f t="shared" si="29"/>
        <v>2.5231325096602095E+42</v>
      </c>
    </row>
    <row r="167" spans="1:4">
      <c r="A167" s="8">
        <f t="shared" si="30"/>
        <v>1.0000000000000008E-94</v>
      </c>
      <c r="B167" s="8">
        <f t="shared" si="28"/>
        <v>9.9999999999999928E+93</v>
      </c>
      <c r="C167" s="8">
        <f t="shared" si="31"/>
        <v>7.9788455685182154E+45</v>
      </c>
      <c r="D167" s="8">
        <f t="shared" si="29"/>
        <v>7.978845568518216E+42</v>
      </c>
    </row>
    <row r="168" spans="1:4">
      <c r="A168" s="8">
        <f t="shared" si="30"/>
        <v>1.0000000000000008E-95</v>
      </c>
      <c r="B168" s="8">
        <f t="shared" si="28"/>
        <v>9.9999999999999913E+94</v>
      </c>
      <c r="C168" s="8">
        <f t="shared" si="31"/>
        <v>2.523132509391515E+46</v>
      </c>
      <c r="D168" s="8">
        <f t="shared" si="29"/>
        <v>2.5231325093915149E+43</v>
      </c>
    </row>
    <row r="169" spans="1:4">
      <c r="A169" s="8">
        <f t="shared" si="30"/>
        <v>1.0000000000000007E-96</v>
      </c>
      <c r="B169" s="8">
        <f t="shared" si="28"/>
        <v>9.9999999999999922E+95</v>
      </c>
      <c r="C169" s="8">
        <f t="shared" si="31"/>
        <v>7.978845567668528E+46</v>
      </c>
      <c r="D169" s="8">
        <f t="shared" si="29"/>
        <v>7.9788455676685284E+43</v>
      </c>
    </row>
    <row r="170" spans="1:4">
      <c r="A170" s="8">
        <f t="shared" si="30"/>
        <v>1.0000000000000007E-97</v>
      </c>
      <c r="B170" s="8">
        <f t="shared" si="28"/>
        <v>9.9999999999999931E+96</v>
      </c>
      <c r="C170" s="8">
        <f t="shared" si="31"/>
        <v>2.5231325091228205E+47</v>
      </c>
      <c r="D170" s="8">
        <f t="shared" si="29"/>
        <v>2.5231325091228204E+44</v>
      </c>
    </row>
    <row r="171" spans="1:4">
      <c r="A171" s="8">
        <f t="shared" si="30"/>
        <v>1.0000000000000008E-98</v>
      </c>
      <c r="B171" s="8">
        <f t="shared" si="28"/>
        <v>9.9999999999999924E+97</v>
      </c>
      <c r="C171" s="8">
        <f t="shared" si="31"/>
        <v>7.9788455668188423E+47</v>
      </c>
      <c r="D171" s="8">
        <f t="shared" si="29"/>
        <v>7.978845566818842E+44</v>
      </c>
    </row>
    <row r="172" spans="1:4">
      <c r="A172" s="8">
        <f t="shared" si="30"/>
        <v>1.0000000000000008E-99</v>
      </c>
      <c r="B172" s="8">
        <f t="shared" si="28"/>
        <v>9.9999999999999912E+98</v>
      </c>
      <c r="C172" s="8">
        <f t="shared" si="31"/>
        <v>2.5231325088541263E+48</v>
      </c>
      <c r="D172" s="8">
        <f t="shared" si="29"/>
        <v>2.5231325088541264E+45</v>
      </c>
    </row>
    <row r="173" spans="1:4">
      <c r="A173" s="8">
        <f t="shared" si="30"/>
        <v>1.0000000000000008E-100</v>
      </c>
      <c r="B173" s="8">
        <f t="shared" si="28"/>
        <v>9.9999999999999924E+99</v>
      </c>
      <c r="C173" s="8">
        <f t="shared" si="31"/>
        <v>7.978845565969156E+48</v>
      </c>
      <c r="D173" s="8">
        <f t="shared" si="29"/>
        <v>7.9788455659691564E+45</v>
      </c>
    </row>
    <row r="174" spans="1:4">
      <c r="A174" s="8">
        <f t="shared" si="30"/>
        <v>1.0000000000000008E-101</v>
      </c>
      <c r="B174" s="8">
        <f t="shared" si="28"/>
        <v>9.999999999999992E+100</v>
      </c>
      <c r="C174" s="8">
        <f t="shared" si="31"/>
        <v>2.523132508585432E+49</v>
      </c>
      <c r="D174" s="8">
        <f t="shared" si="29"/>
        <v>2.5231325085854322E+46</v>
      </c>
    </row>
    <row r="175" spans="1:4">
      <c r="A175" s="8">
        <f t="shared" si="30"/>
        <v>1.0000000000000009E-102</v>
      </c>
      <c r="B175" s="8">
        <f t="shared" si="28"/>
        <v>9.9999999999999911E+101</v>
      </c>
      <c r="C175" s="8">
        <f t="shared" si="31"/>
        <v>7.9788455651194699E+49</v>
      </c>
      <c r="D175" s="8">
        <f t="shared" si="29"/>
        <v>7.9788455651194703E+46</v>
      </c>
    </row>
    <row r="176" spans="1:4">
      <c r="A176" s="8">
        <f t="shared" si="30"/>
        <v>1.0000000000000009E-103</v>
      </c>
      <c r="B176" s="8">
        <f t="shared" si="28"/>
        <v>9.9999999999999901E+102</v>
      </c>
      <c r="C176" s="8">
        <f t="shared" si="31"/>
        <v>2.5231325083167373E+50</v>
      </c>
      <c r="D176" s="8">
        <f t="shared" si="29"/>
        <v>2.5231325083167371E+47</v>
      </c>
    </row>
    <row r="177" spans="1:4">
      <c r="A177" s="8">
        <f t="shared" si="30"/>
        <v>1.000000000000001E-104</v>
      </c>
      <c r="B177" s="8">
        <f t="shared" si="28"/>
        <v>9.9999999999999905E+103</v>
      </c>
      <c r="C177" s="8">
        <f t="shared" si="31"/>
        <v>7.978845564269782E+50</v>
      </c>
      <c r="D177" s="8">
        <f t="shared" si="29"/>
        <v>7.9788455642697815E+47</v>
      </c>
    </row>
  </sheetData>
  <phoneticPr fontId="0" type="noConversion"/>
  <hyperlinks>
    <hyperlink ref="A1" r:id="rId1" display="../../Spiritual Numbers Entertainment Supermacros/numberdata.xls"/>
    <hyperlink ref="L10" r:id="rId2" display="../../Spiritual Numbers Entertainment Supermacros/hypothesis.doc"/>
    <hyperlink ref="L11" r:id="rId3" display="../../Spiritual Numbers Entertainment Supermacros/numberdataexplanation.doc"/>
    <hyperlink ref="L12" r:id="rId4" display="../../Spiritual Numbers Entertainment Supermacros/numberdataintroduction.doc"/>
    <hyperlink ref="L13" r:id="rId5" display="../../Spiritual Numbers Entertainment Supermacros/PENTA.doc"/>
    <hyperlink ref="L14" r:id="rId6" display="../../Spiritual Numbers Entertainment Supermacros/Days.xls"/>
    <hyperlink ref="L15" r:id="rId7" display="../../Spiritual Numbers Entertainment Supermacros/draggedcolsumseries.xls"/>
    <hyperlink ref="L16" r:id="rId8" display="../../Spiritual Numbers Entertainment Supermacros/hypotheisisoraclevariabledata.xls"/>
    <hyperlink ref="L17" r:id="rId9" display="../../Spiritual Numbers Entertainment Supermacros/Numberdata37200cases.xls"/>
    <hyperlink ref="L18" r:id="rId10" display="../../Spiritual Numbers Entertainment Supermacros/numberdataformula.xls"/>
    <hyperlink ref="L19" r:id="rId11" display="../../Spiritual Numbers Entertainment Supermacros/numberdatainterpretation0to999.xls"/>
    <hyperlink ref="L20" r:id="rId12" display="../../Spiritual Numbers Entertainment Supermacros/numberdata.xls"/>
    <hyperlink ref="C1" r:id="rId13"/>
  </hyperlinks>
  <printOptions headings="1" gridLines="1"/>
  <pageMargins left="0.74803149606299202" right="0.74803149606299202" top="0.98425196850393704" bottom="0.98425196850393704" header="0.511811023622047" footer="0.511811023622047"/>
  <pageSetup paperSize="8" orientation="landscape" horizontalDpi="300" verticalDpi="0" r:id="rId14"/>
  <headerFooter alignWithMargins="0">
    <oddHeader>&amp;L&amp;"Arial,Bold"&amp;16Table Giving Oracle Diameter in Kms on 200^cm Brain average area&amp;R&amp;P</oddHeader>
    <oddFooter>&amp;LSuraj Research Note
on Theurgical Science&amp;CBased on Spiritual Numbers&amp;R&amp;F
&amp;N
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Sheet4</vt:lpstr>
      <vt:lpstr>Sheet2</vt:lpstr>
      <vt:lpstr>Sheet3</vt:lpstr>
      <vt:lpstr>Sheet1!Print_Area</vt:lpstr>
    </vt:vector>
  </TitlesOfParts>
  <Manager>P Eng Suraj Singh PE28 MIE(I) 046231/9</Manager>
  <Company>P Eng Suraj Singh PE28 MIE(I) 046231/9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Eng Suraj Singh PE28 MIE(I) 046231/9</dc:creator>
  <cp:lastModifiedBy>Gurukul</cp:lastModifiedBy>
  <cp:lastPrinted>2019-04-13T11:53:57Z</cp:lastPrinted>
  <dcterms:created xsi:type="dcterms:W3CDTF">2000-04-21T06:02:58Z</dcterms:created>
  <dcterms:modified xsi:type="dcterms:W3CDTF">2019-04-15T12:37:29Z</dcterms:modified>
</cp:coreProperties>
</file>